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92" activeTab="3"/>
  </bookViews>
  <sheets>
    <sheet name="результаты КГ" sheetId="1" r:id="rId1"/>
    <sheet name="результаты финал " sheetId="2" r:id="rId2"/>
    <sheet name="результаты ПФ" sheetId="3" r:id="rId3"/>
    <sheet name="результаты квалификация" sheetId="4" r:id="rId4"/>
    <sheet name="Первенство УрФО19" sheetId="5" r:id="rId5"/>
  </sheets>
  <definedNames/>
  <calcPr fullCalcOnLoad="1"/>
</workbook>
</file>

<file path=xl/sharedStrings.xml><?xml version="1.0" encoding="utf-8"?>
<sst xmlns="http://schemas.openxmlformats.org/spreadsheetml/2006/main" count="3497" uniqueCount="392">
  <si>
    <t>№</t>
  </si>
  <si>
    <t>время</t>
  </si>
  <si>
    <t>штраф</t>
  </si>
  <si>
    <t>Тюмень</t>
  </si>
  <si>
    <t>КМС</t>
  </si>
  <si>
    <t>Н.Тагил</t>
  </si>
  <si>
    <t>Камешков Владимир</t>
  </si>
  <si>
    <t>б/р</t>
  </si>
  <si>
    <t>Гоголев Дмитрий</t>
  </si>
  <si>
    <t>Гвоздев Олег</t>
  </si>
  <si>
    <t>Легин Денис</t>
  </si>
  <si>
    <t>Озёрск</t>
  </si>
  <si>
    <t xml:space="preserve">Фамилия, Имя </t>
  </si>
  <si>
    <t>Город</t>
  </si>
  <si>
    <t xml:space="preserve">Спорт. </t>
  </si>
  <si>
    <t>1 попытка</t>
  </si>
  <si>
    <t>2 попытка</t>
  </si>
  <si>
    <t>Место</t>
  </si>
  <si>
    <t>звание</t>
  </si>
  <si>
    <t>МС</t>
  </si>
  <si>
    <t>Бояркин Данил</t>
  </si>
  <si>
    <t>Храмцов Дмитрий</t>
  </si>
  <si>
    <t>Базин Кирилл</t>
  </si>
  <si>
    <t>Доронин Евгений</t>
  </si>
  <si>
    <t>Андриенко Илья</t>
  </si>
  <si>
    <t>Писцов Данил</t>
  </si>
  <si>
    <t>Малышев Максим</t>
  </si>
  <si>
    <t>Черных Константин</t>
  </si>
  <si>
    <t>Дуб Роман</t>
  </si>
  <si>
    <t>Лабасов Дмитрий</t>
  </si>
  <si>
    <t>Соколова Вероника</t>
  </si>
  <si>
    <t>Мартынов Никита</t>
  </si>
  <si>
    <t>К-1м</t>
  </si>
  <si>
    <t>К-1ж</t>
  </si>
  <si>
    <t xml:space="preserve">Сергеев Александр </t>
  </si>
  <si>
    <t>Старков Александр</t>
  </si>
  <si>
    <t xml:space="preserve">Морозов Валерий </t>
  </si>
  <si>
    <t xml:space="preserve">Чухлов Кирилл </t>
  </si>
  <si>
    <t xml:space="preserve">Щербатых Игорь </t>
  </si>
  <si>
    <t>Сироткин Антон</t>
  </si>
  <si>
    <t>Буйнов Александр</t>
  </si>
  <si>
    <t>КМС   КМС</t>
  </si>
  <si>
    <t>КМС  МС</t>
  </si>
  <si>
    <t>финиш</t>
  </si>
  <si>
    <t>старт</t>
  </si>
  <si>
    <t>результат 1 попытки</t>
  </si>
  <si>
    <t>старта</t>
  </si>
  <si>
    <t>Результат 2 попытки</t>
  </si>
  <si>
    <t>Лучший результат</t>
  </si>
  <si>
    <t>Q</t>
  </si>
  <si>
    <t>С-1ж</t>
  </si>
  <si>
    <t xml:space="preserve">Рашитов Шамиль </t>
  </si>
  <si>
    <t xml:space="preserve">Кокшарова Кристина  </t>
  </si>
  <si>
    <t xml:space="preserve">Липихин Даниил   </t>
  </si>
  <si>
    <t xml:space="preserve">Стафеев Игорь  </t>
  </si>
  <si>
    <t xml:space="preserve">Стратула Иван </t>
  </si>
  <si>
    <t xml:space="preserve">Носкова Ольга </t>
  </si>
  <si>
    <t xml:space="preserve">Королев Владимир </t>
  </si>
  <si>
    <t>Каримова Валентина</t>
  </si>
  <si>
    <t>Ремельгас Екатерина</t>
  </si>
  <si>
    <t xml:space="preserve">Соколова Мария </t>
  </si>
  <si>
    <t>Жирова Юлия</t>
  </si>
  <si>
    <t>Липихин Семен</t>
  </si>
  <si>
    <t>Осипов Даниил</t>
  </si>
  <si>
    <t>Ланцов Станислав</t>
  </si>
  <si>
    <t>Казанцев Никита</t>
  </si>
  <si>
    <t>Сафиюлина Анна</t>
  </si>
  <si>
    <t>С-2</t>
  </si>
  <si>
    <t>Симонов Илья</t>
  </si>
  <si>
    <t xml:space="preserve">Дятлов Никита </t>
  </si>
  <si>
    <t>С-1м</t>
  </si>
  <si>
    <t xml:space="preserve">Коник Маргарита </t>
  </si>
  <si>
    <t>Гаврилов Артём</t>
  </si>
  <si>
    <t>Нижневартовск</t>
  </si>
  <si>
    <t>Сафин Раиль</t>
  </si>
  <si>
    <t>Игнатов Эдуард</t>
  </si>
  <si>
    <t>Аминев Руслан</t>
  </si>
  <si>
    <t>Седов Дмитрий</t>
  </si>
  <si>
    <t>Моляренко Валерия</t>
  </si>
  <si>
    <t>Балашов Евгений</t>
  </si>
  <si>
    <t>КМС  КМС</t>
  </si>
  <si>
    <t>Балашов Александр</t>
  </si>
  <si>
    <t>Игнатов Вячеслав</t>
  </si>
  <si>
    <t>Балашов Александр      Игнатов Вячеслав</t>
  </si>
  <si>
    <t>Сироткин Антон             Буйнов Александр</t>
  </si>
  <si>
    <t>Лисняк Владислав</t>
  </si>
  <si>
    <t>Тавров Вадим</t>
  </si>
  <si>
    <t>Ясулбуттаев Руслан</t>
  </si>
  <si>
    <t>Фролов Евгений</t>
  </si>
  <si>
    <t>Ермаков Руслан</t>
  </si>
  <si>
    <t>Миненкова Виктория</t>
  </si>
  <si>
    <t>Акберова Карина</t>
  </si>
  <si>
    <t>Деревянко Лейла</t>
  </si>
  <si>
    <t>Кандауров Анатолий</t>
  </si>
  <si>
    <t>Кандауров Евгений</t>
  </si>
  <si>
    <t>Шувалов Данил</t>
  </si>
  <si>
    <t>Шестак Мария</t>
  </si>
  <si>
    <t>Денисенко Ольга</t>
  </si>
  <si>
    <t>Ермакова Кристина</t>
  </si>
  <si>
    <t xml:space="preserve">Кандауров Анатолий        Кандауров Евгений </t>
  </si>
  <si>
    <t>Бакиров Роман</t>
  </si>
  <si>
    <t>Гилёв Игорь</t>
  </si>
  <si>
    <t>Горшков Слава</t>
  </si>
  <si>
    <t>Захаров Игорь</t>
  </si>
  <si>
    <t xml:space="preserve">Крапивин Иван </t>
  </si>
  <si>
    <t>Куценко Данил</t>
  </si>
  <si>
    <t xml:space="preserve">Лысков Никита </t>
  </si>
  <si>
    <t xml:space="preserve">Нуров Вадим </t>
  </si>
  <si>
    <t xml:space="preserve">Ронжин Ростислав </t>
  </si>
  <si>
    <t>Эйвазов Вячеслав</t>
  </si>
  <si>
    <t xml:space="preserve">Вахрушев Данил </t>
  </si>
  <si>
    <t xml:space="preserve">Комков Сергей      </t>
  </si>
  <si>
    <t>Котов Павел</t>
  </si>
  <si>
    <t xml:space="preserve">Сафин Раиль                  </t>
  </si>
  <si>
    <t xml:space="preserve">Сулим Максим </t>
  </si>
  <si>
    <t>Титов Егор</t>
  </si>
  <si>
    <t>Малышев Максим            Андриенко Илья</t>
  </si>
  <si>
    <t xml:space="preserve">Шаматонов Павел           </t>
  </si>
  <si>
    <t xml:space="preserve">Шаматонов Павел             Карзаков Евгений      </t>
  </si>
  <si>
    <t xml:space="preserve">Карзаков Евгений  </t>
  </si>
  <si>
    <t>Замиралов Никита</t>
  </si>
  <si>
    <t>Монастырева Зарема</t>
  </si>
  <si>
    <t>Попова Виктория</t>
  </si>
  <si>
    <t>Ассанова Софья</t>
  </si>
  <si>
    <t>Бабичев Данил</t>
  </si>
  <si>
    <t>Налобин Сергей</t>
  </si>
  <si>
    <t>Касимов Анатолий</t>
  </si>
  <si>
    <t>Сологаев Ростислав</t>
  </si>
  <si>
    <t>Щербатых Игорь              Симонов Илья</t>
  </si>
  <si>
    <t>категория</t>
  </si>
  <si>
    <t>Смирнов Андрей</t>
  </si>
  <si>
    <t>Харламцев Александр</t>
  </si>
  <si>
    <t>Паланзеева Софья</t>
  </si>
  <si>
    <t>п/финал</t>
  </si>
  <si>
    <t>Муллагалеева Екатерина</t>
  </si>
  <si>
    <t>№ п/п</t>
  </si>
  <si>
    <t>финал</t>
  </si>
  <si>
    <t>2ю</t>
  </si>
  <si>
    <t>Андреев Дмитрий</t>
  </si>
  <si>
    <t>Смирнов Георгий</t>
  </si>
  <si>
    <t>Кургаев Дмитрий</t>
  </si>
  <si>
    <t>3ю</t>
  </si>
  <si>
    <t xml:space="preserve">Овчинников Андрей    </t>
  </si>
  <si>
    <t xml:space="preserve">Тюмень    </t>
  </si>
  <si>
    <t xml:space="preserve">МС             </t>
  </si>
  <si>
    <t>Полуэктова Злата</t>
  </si>
  <si>
    <t>1ю</t>
  </si>
  <si>
    <t>Вилохин Илья</t>
  </si>
  <si>
    <t>Романов Кирил</t>
  </si>
  <si>
    <t>Романов Евгений</t>
  </si>
  <si>
    <t>Медведев Андрей</t>
  </si>
  <si>
    <t>Семёнов Арсений</t>
  </si>
  <si>
    <t>Бурсин Марк</t>
  </si>
  <si>
    <t xml:space="preserve">Бояркин Дмитрий </t>
  </si>
  <si>
    <t>3 ю</t>
  </si>
  <si>
    <t>Лаптев Максим</t>
  </si>
  <si>
    <t>Шутов Никита</t>
  </si>
  <si>
    <t>Веревкин Владислав</t>
  </si>
  <si>
    <t>Зонов Максим</t>
  </si>
  <si>
    <t>Никитин Сергей</t>
  </si>
  <si>
    <t>Мешавкина Полина</t>
  </si>
  <si>
    <t>1999    2002</t>
  </si>
  <si>
    <t>2                  2</t>
  </si>
  <si>
    <t>Шутов Никита                           Лисняк Владислав</t>
  </si>
  <si>
    <t>2003    2001</t>
  </si>
  <si>
    <t>3             2</t>
  </si>
  <si>
    <t>Токмаков Вячеслав</t>
  </si>
  <si>
    <t>1юн</t>
  </si>
  <si>
    <t>Шаран Максим</t>
  </si>
  <si>
    <t>Чебышев Вячеслав</t>
  </si>
  <si>
    <t>1998             1998</t>
  </si>
  <si>
    <t>1996               1980</t>
  </si>
  <si>
    <t>Лыхина Анна</t>
  </si>
  <si>
    <t>Екатеринбург</t>
  </si>
  <si>
    <t xml:space="preserve">Сургут </t>
  </si>
  <si>
    <t>2              2</t>
  </si>
  <si>
    <t>КМС КМС</t>
  </si>
  <si>
    <t>1            1</t>
  </si>
  <si>
    <t>КМС    МС</t>
  </si>
  <si>
    <t>Аминев Руслан                Сафин Раиль</t>
  </si>
  <si>
    <t>2                      1</t>
  </si>
  <si>
    <t>2000                      1999</t>
  </si>
  <si>
    <t>1998     1998</t>
  </si>
  <si>
    <t xml:space="preserve">Казанцев Никита </t>
  </si>
  <si>
    <t>1999    1998</t>
  </si>
  <si>
    <t>1                 1</t>
  </si>
  <si>
    <t>3 ю.</t>
  </si>
  <si>
    <t>2 ю.</t>
  </si>
  <si>
    <t>2003     2004</t>
  </si>
  <si>
    <t>2003     2002</t>
  </si>
  <si>
    <t>1997     2000</t>
  </si>
  <si>
    <t>2001     2002</t>
  </si>
  <si>
    <t>1994     1986</t>
  </si>
  <si>
    <t>1998     1999</t>
  </si>
  <si>
    <t>Год</t>
  </si>
  <si>
    <t>рождения</t>
  </si>
  <si>
    <t>Залива Денис</t>
  </si>
  <si>
    <t>Новокшанов Александр</t>
  </si>
  <si>
    <t>Касимов Александр</t>
  </si>
  <si>
    <t>Снегирёв Юрий</t>
  </si>
  <si>
    <t>Чесноков Александр</t>
  </si>
  <si>
    <t>Максимов Виталий</t>
  </si>
  <si>
    <t>Доронин Евгений            Харламцев Александа</t>
  </si>
  <si>
    <t>Писцов Данил                  Гоголев Дмитрий</t>
  </si>
  <si>
    <t>1989     2002</t>
  </si>
  <si>
    <t>1999    1996</t>
  </si>
  <si>
    <t>Дуб Роман                        Горшков Вячеслав</t>
  </si>
  <si>
    <t>Гилёв Игорь                     Вахрушев Данил</t>
  </si>
  <si>
    <t>Романов Кирилл              Романов Евгений</t>
  </si>
  <si>
    <t>2001    2001</t>
  </si>
  <si>
    <t>Снегирёв Юрий                    Максимов Виталий</t>
  </si>
  <si>
    <t>1995    1995</t>
  </si>
  <si>
    <t>МС    МС</t>
  </si>
  <si>
    <t>МС        1</t>
  </si>
  <si>
    <t>б/р         1</t>
  </si>
  <si>
    <t>3            3</t>
  </si>
  <si>
    <t>Ронжин Ростислав          Захаров Игорь</t>
  </si>
  <si>
    <t>2002     2002</t>
  </si>
  <si>
    <t>2            2</t>
  </si>
  <si>
    <t>Деревянко Наталья</t>
  </si>
  <si>
    <t xml:space="preserve"> Верёвкин Владислав          Тавров Вадим </t>
  </si>
  <si>
    <t>2004   2001</t>
  </si>
  <si>
    <t>3                        3</t>
  </si>
  <si>
    <t>Шаран Максим             Токмаков Вячеслав</t>
  </si>
  <si>
    <t>2002     2003</t>
  </si>
  <si>
    <t>1юн    1юн</t>
  </si>
  <si>
    <t>2004    2002</t>
  </si>
  <si>
    <t>б/р         3</t>
  </si>
  <si>
    <t>Картополенко Мирон</t>
  </si>
  <si>
    <t>Пироженко Дмитрий</t>
  </si>
  <si>
    <t>Ушаков Кирилл</t>
  </si>
  <si>
    <t>Бровко Даниил</t>
  </si>
  <si>
    <t>Леушин Егор</t>
  </si>
  <si>
    <t>Бородин Артем</t>
  </si>
  <si>
    <t>Насыров Игорь</t>
  </si>
  <si>
    <t>Антипин Алексей</t>
  </si>
  <si>
    <t>Точилкин Игорь</t>
  </si>
  <si>
    <t>Баун Александр</t>
  </si>
  <si>
    <t>Освянников Севастьян</t>
  </si>
  <si>
    <t>Пономарева Дарья</t>
  </si>
  <si>
    <t>Насырова Марина</t>
  </si>
  <si>
    <t>Фролов Евгений
Ясулбуттаев Руслан</t>
  </si>
  <si>
    <t>2001
2000</t>
  </si>
  <si>
    <t>3
б/р</t>
  </si>
  <si>
    <t>Картополенко Мирон
Ермаков Руслан</t>
  </si>
  <si>
    <t>2000
2002</t>
  </si>
  <si>
    <t>3
2</t>
  </si>
  <si>
    <t>Ушаков Кирилл
Овсянников Севастьян</t>
  </si>
  <si>
    <t>1997
2002</t>
  </si>
  <si>
    <t>2
б/р</t>
  </si>
  <si>
    <t>Леушин Егор
Пироженко Дмитрий</t>
  </si>
  <si>
    <t>б/р
б/р</t>
  </si>
  <si>
    <t>Антипин Алексей
Бровко Диниил</t>
  </si>
  <si>
    <t>1999
2000</t>
  </si>
  <si>
    <t>Точилкин Игорь
Насыров Игорь</t>
  </si>
  <si>
    <t>2002
2002</t>
  </si>
  <si>
    <t>Городилов Александр</t>
  </si>
  <si>
    <t>Стратула Иван                   Королёв Владимир</t>
  </si>
  <si>
    <t>2000                 2000</t>
  </si>
  <si>
    <t>Сабитова Зульфия</t>
  </si>
  <si>
    <t>Баранов Николай</t>
  </si>
  <si>
    <t>Баранов Николай              Смирнов Геогорий</t>
  </si>
  <si>
    <t>1997    2001</t>
  </si>
  <si>
    <t>1             1</t>
  </si>
  <si>
    <t>2000     2001</t>
  </si>
  <si>
    <t>3            1</t>
  </si>
  <si>
    <t>Низамов Данил</t>
  </si>
  <si>
    <t>Юрковец Родослав</t>
  </si>
  <si>
    <t>Медведев Алексей</t>
  </si>
  <si>
    <t>Брюхов Алексей</t>
  </si>
  <si>
    <t>Петрова Анастасия</t>
  </si>
  <si>
    <t>2007    2007</t>
  </si>
  <si>
    <t>Сулим Максим                 Седов Дмитрий</t>
  </si>
  <si>
    <t>3 юн.      3 юн.</t>
  </si>
  <si>
    <t>Гвоздев Олег,                Лабасов Дмитрий</t>
  </si>
  <si>
    <t>КМС       3</t>
  </si>
  <si>
    <t>Камешков Владимир,      Базин Кирилл</t>
  </si>
  <si>
    <t>Казанцев Никита          Бабичев Данил</t>
  </si>
  <si>
    <t>Бояркин Данил,                   Храмцов Дмитрий</t>
  </si>
  <si>
    <t>Стафеев Игорь                   Липихин Даниил</t>
  </si>
  <si>
    <t>3        КМС</t>
  </si>
  <si>
    <t>Предеин Клим</t>
  </si>
  <si>
    <t>Медведев Даниил</t>
  </si>
  <si>
    <t>2000         2000</t>
  </si>
  <si>
    <t>Морозов Валерий  Новокшанов Александр</t>
  </si>
  <si>
    <t>2001     1991</t>
  </si>
  <si>
    <t>Чухлов Кирилл                  Залива Денис</t>
  </si>
  <si>
    <t>1999         1999</t>
  </si>
  <si>
    <t>1              3</t>
  </si>
  <si>
    <t>Конради Ольга</t>
  </si>
  <si>
    <t>Быць Богдан</t>
  </si>
  <si>
    <t>Казаков Матвей</t>
  </si>
  <si>
    <t>Бакиров Роман                 Медведев Даниил</t>
  </si>
  <si>
    <t xml:space="preserve">Шувалов Данил                 Казаков Матвей     </t>
  </si>
  <si>
    <t>2003     1996</t>
  </si>
  <si>
    <t>Комков Сергей                   Котов Павел</t>
  </si>
  <si>
    <t>СВЕРДЛОВСКАЯ ОБЛАСТНАЯ ФЕДЕРАЦИЯ ГРЕБНОГО СЛАЛОМА</t>
  </si>
  <si>
    <t>р. Исеть - 3 категория</t>
  </si>
  <si>
    <t>3 июля 2015</t>
  </si>
  <si>
    <t>Финальный протокол результатов в категории байдарка мужская</t>
  </si>
  <si>
    <t xml:space="preserve"> </t>
  </si>
  <si>
    <t xml:space="preserve">результат </t>
  </si>
  <si>
    <t>Финальный протокол результатов в категории каноэ - одиночка женская</t>
  </si>
  <si>
    <t>Главный судья:                                                              Черных М. С.</t>
  </si>
  <si>
    <t>Главный секретарь:                                                      Гвоздева О. В.</t>
  </si>
  <si>
    <t xml:space="preserve">среди юниоров и юниорок до 19-ти лет </t>
  </si>
  <si>
    <t xml:space="preserve"> Первенство Уральскогого федерального округа по гребному слалому</t>
  </si>
  <si>
    <t>Финальный протокол результатов в каноэ одиночка мужская</t>
  </si>
  <si>
    <t>Финальный протокол результатов в каноэ одиночка женская</t>
  </si>
  <si>
    <t>Финальный протокол результатов в каноэ двойка</t>
  </si>
  <si>
    <t xml:space="preserve"> Чемпионат Уральскогого федерального округа по гребному слалому</t>
  </si>
  <si>
    <t>3 - 5 июля 2015</t>
  </si>
  <si>
    <t>Протокол результатов квалификации в категории байдарка мужская</t>
  </si>
  <si>
    <t>Протокол результатов квалификации в категории каноэ одиночка мужская</t>
  </si>
  <si>
    <t>Протокол результатов квалификации в категории байдарка женская</t>
  </si>
  <si>
    <t>Протокол результатов квалификации в категории каноэ двойка</t>
  </si>
  <si>
    <t>Гвоздев Олег,                  Лабасов Дмитрий</t>
  </si>
  <si>
    <t>Камешков Владимир,        Базин Кирилл</t>
  </si>
  <si>
    <t>Сулим Максим                    Седов Дмитрий</t>
  </si>
  <si>
    <t>2004     2001</t>
  </si>
  <si>
    <t>Казанцев Никита             Бабичев Данил</t>
  </si>
  <si>
    <t>Год   рождения</t>
  </si>
  <si>
    <t>Протокол результатов квалификации в категории каноэ одиночка женская</t>
  </si>
  <si>
    <t>Протокол результатов полуфинала в категории каноэ одиночка мужская</t>
  </si>
  <si>
    <t>год рождения</t>
  </si>
  <si>
    <t xml:space="preserve">Спорт. звание </t>
  </si>
  <si>
    <t>РЕЗУЛЬТАТ   ПОЛУФИНАЛ</t>
  </si>
  <si>
    <t>№    п/п</t>
  </si>
  <si>
    <t>р. Исеть - 3 категория                                                                                          3-5 июля 2015</t>
  </si>
  <si>
    <t>Протокол результатов полуфинала в категории байдарка женская</t>
  </si>
  <si>
    <t>Протокол результатов полуфинала в категории каноэ двойки</t>
  </si>
  <si>
    <t>Протокол результатов полуфинала в категории байдарка мужская</t>
  </si>
  <si>
    <t>Протокол результатов полуфинала в категории каноэ одиночка женская</t>
  </si>
  <si>
    <t>РЕЗУЛЬТАТ   ФИНАЛ</t>
  </si>
  <si>
    <t>Спорт. Звание</t>
  </si>
  <si>
    <t>Протокол результатов финала</t>
  </si>
  <si>
    <t>категори байдарка женская</t>
  </si>
  <si>
    <t>категори байдарка мужская</t>
  </si>
  <si>
    <t>категори каноэ одиночка женскаяская</t>
  </si>
  <si>
    <t>категори каноэ одиночка мужская</t>
  </si>
  <si>
    <t>категори каноэ двойка</t>
  </si>
  <si>
    <t>1995            1995</t>
  </si>
  <si>
    <t>1998                    1999</t>
  </si>
  <si>
    <t>1989                        2002</t>
  </si>
  <si>
    <t>1997                        2000</t>
  </si>
  <si>
    <t>1994                          1986</t>
  </si>
  <si>
    <t>1999                      1998</t>
  </si>
  <si>
    <t>2001                       2002</t>
  </si>
  <si>
    <t xml:space="preserve">год </t>
  </si>
  <si>
    <t>КМС    КМС</t>
  </si>
  <si>
    <t>КМС         КМС</t>
  </si>
  <si>
    <t>Комков Сергей                Котов Павел</t>
  </si>
  <si>
    <t>Бакиров Роман                 Медведев Данил</t>
  </si>
  <si>
    <t xml:space="preserve">Шувалов Данил                 Казаков Матвей      </t>
  </si>
  <si>
    <t>2004        2001</t>
  </si>
  <si>
    <t>Шаран Максим       Смирнов Геогорий</t>
  </si>
  <si>
    <t>1 юн.       3</t>
  </si>
  <si>
    <t>РЕЗУЛЬТАТ</t>
  </si>
  <si>
    <t>категори каноэ одиночка женская</t>
  </si>
  <si>
    <t xml:space="preserve">Фамилия, Имя                </t>
  </si>
  <si>
    <t xml:space="preserve">Фамилия, Имя               </t>
  </si>
  <si>
    <t>2000       1991</t>
  </si>
  <si>
    <t>1999       1999</t>
  </si>
  <si>
    <t>1995        1995</t>
  </si>
  <si>
    <t>1998        1999</t>
  </si>
  <si>
    <t>1997        2000</t>
  </si>
  <si>
    <t>1989       2002</t>
  </si>
  <si>
    <t>1994       1986</t>
  </si>
  <si>
    <t>1999       1996</t>
  </si>
  <si>
    <t>1999        1998</t>
  </si>
  <si>
    <t>1998        1998</t>
  </si>
  <si>
    <t>2003        2004</t>
  </si>
  <si>
    <t>2001        2001</t>
  </si>
  <si>
    <t xml:space="preserve">2001       2001 </t>
  </si>
  <si>
    <t>2002        2002</t>
  </si>
  <si>
    <t>2003       2002</t>
  </si>
  <si>
    <t>2001       2002</t>
  </si>
  <si>
    <t>1999        2002</t>
  </si>
  <si>
    <t>2000        2001</t>
  </si>
  <si>
    <t>2002       2001</t>
  </si>
  <si>
    <t xml:space="preserve">2004       2002 </t>
  </si>
  <si>
    <t>2003       2006</t>
  </si>
  <si>
    <t xml:space="preserve">Фамилия, Имя                      </t>
  </si>
  <si>
    <t>Протокол результатов командной гонки</t>
  </si>
  <si>
    <t>п/п</t>
  </si>
  <si>
    <t>Н/Ф</t>
  </si>
  <si>
    <t>Банков Антон</t>
  </si>
  <si>
    <t>Косырев Андрей</t>
  </si>
  <si>
    <t>Евсиков Фёдор</t>
  </si>
  <si>
    <t>DNS</t>
  </si>
  <si>
    <t>DNF</t>
  </si>
  <si>
    <t>169?10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</si>
</sst>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;[Red]0.00"/>
    <numFmt numFmtId="181" formatCode="[$-FC19]d\ mmmm\ yyyy\ &quot;г.&quot;"/>
    <numFmt numFmtId="182" formatCode="h:mm;@"/>
    <numFmt numFmtId="183" formatCode="[$-409]h:mm\ AM/PM;@"/>
    <numFmt numFmtId="184" formatCode="[$-F400]h:mm:ss\ AM/PM"/>
    <numFmt numFmtId="185" formatCode="0.000"/>
    <numFmt numFmtId="186" formatCode="0.0"/>
    <numFmt numFmtId="187" formatCode="0.0;[Red]0.0"/>
    <numFmt numFmtId="188" formatCode="0;[Red]0"/>
    <numFmt numFmtId="189" formatCode="d/m;@"/>
    <numFmt numFmtId="190" formatCode="[$-419]d\ mmm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h:mm:ss;@"/>
    <numFmt numFmtId="196" formatCode="mm:ss.0;@"/>
    <numFmt numFmtId="197" formatCode="mm:ss.00"/>
  </numFmts>
  <fonts count="35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0" fontId="1" fillId="24" borderId="0" xfId="0" applyFont="1" applyFill="1" applyAlignment="1">
      <alignment vertical="top" wrapText="1"/>
    </xf>
    <xf numFmtId="0" fontId="4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7" fillId="24" borderId="0" xfId="0" applyFont="1" applyFill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7" fillId="24" borderId="0" xfId="0" applyFont="1" applyFill="1" applyAlignment="1">
      <alignment horizontal="center" vertical="top" wrapText="1"/>
    </xf>
    <xf numFmtId="0" fontId="1" fillId="24" borderId="0" xfId="0" applyNumberFormat="1" applyFont="1" applyFill="1" applyBorder="1" applyAlignment="1">
      <alignment horizontal="center" vertical="top" wrapText="1"/>
    </xf>
    <xf numFmtId="0" fontId="1" fillId="24" borderId="0" xfId="0" applyNumberFormat="1" applyFont="1" applyFill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197" fontId="1" fillId="24" borderId="10" xfId="0" applyNumberFormat="1" applyFont="1" applyFill="1" applyBorder="1" applyAlignment="1">
      <alignment horizontal="center" vertical="top" wrapText="1"/>
    </xf>
    <xf numFmtId="197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197" fontId="3" fillId="24" borderId="10" xfId="0" applyNumberFormat="1" applyFont="1" applyFill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center" vertical="top" wrapText="1"/>
    </xf>
    <xf numFmtId="0" fontId="1" fillId="24" borderId="17" xfId="0" applyNumberFormat="1" applyFont="1" applyFill="1" applyBorder="1" applyAlignment="1">
      <alignment horizontal="center" vertical="top" wrapText="1"/>
    </xf>
    <xf numFmtId="0" fontId="1" fillId="25" borderId="10" xfId="0" applyNumberFormat="1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197" fontId="1" fillId="24" borderId="0" xfId="0" applyNumberFormat="1" applyFont="1" applyFill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 wrapText="1"/>
    </xf>
    <xf numFmtId="2" fontId="1" fillId="24" borderId="10" xfId="0" applyNumberFormat="1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197" fontId="1" fillId="24" borderId="17" xfId="0" applyNumberFormat="1" applyFont="1" applyFill="1" applyBorder="1" applyAlignment="1">
      <alignment horizontal="center" vertical="top" wrapText="1"/>
    </xf>
    <xf numFmtId="0" fontId="1" fillId="24" borderId="17" xfId="0" applyNumberFormat="1" applyFont="1" applyFill="1" applyBorder="1" applyAlignment="1">
      <alignment horizontal="center" vertical="top" wrapText="1"/>
    </xf>
    <xf numFmtId="0" fontId="1" fillId="24" borderId="13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1" fillId="24" borderId="18" xfId="0" applyNumberFormat="1" applyFont="1" applyFill="1" applyBorder="1" applyAlignment="1">
      <alignment horizontal="center" vertical="top" wrapText="1"/>
    </xf>
    <xf numFmtId="197" fontId="1" fillId="24" borderId="10" xfId="0" applyNumberFormat="1" applyFont="1" applyFill="1" applyBorder="1" applyAlignment="1">
      <alignment horizontal="center" vertical="top" wrapText="1"/>
    </xf>
    <xf numFmtId="0" fontId="27" fillId="24" borderId="17" xfId="0" applyNumberFormat="1" applyFont="1" applyFill="1" applyBorder="1" applyAlignment="1">
      <alignment horizontal="center" vertical="top" wrapText="1"/>
    </xf>
    <xf numFmtId="2" fontId="1" fillId="24" borderId="17" xfId="0" applyNumberFormat="1" applyFont="1" applyFill="1" applyBorder="1" applyAlignment="1">
      <alignment horizontal="center" vertical="top" wrapText="1"/>
    </xf>
    <xf numFmtId="0" fontId="1" fillId="24" borderId="15" xfId="0" applyNumberFormat="1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6" xfId="0" applyNumberFormat="1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197" fontId="1" fillId="24" borderId="12" xfId="0" applyNumberFormat="1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47" fontId="1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vertical="top" wrapText="1"/>
    </xf>
    <xf numFmtId="0" fontId="24" fillId="24" borderId="17" xfId="0" applyFont="1" applyFill="1" applyBorder="1" applyAlignment="1">
      <alignment horizontal="center" vertical="top" wrapText="1"/>
    </xf>
    <xf numFmtId="2" fontId="28" fillId="24" borderId="0" xfId="0" applyNumberFormat="1" applyFont="1" applyFill="1" applyBorder="1" applyAlignment="1">
      <alignment horizontal="center" vertical="top" wrapText="1"/>
    </xf>
    <xf numFmtId="2" fontId="28" fillId="24" borderId="10" xfId="0" applyNumberFormat="1" applyFont="1" applyFill="1" applyBorder="1" applyAlignment="1">
      <alignment horizontal="center" vertical="top" wrapText="1"/>
    </xf>
    <xf numFmtId="197" fontId="1" fillId="26" borderId="10" xfId="0" applyNumberFormat="1" applyFont="1" applyFill="1" applyBorder="1" applyAlignment="1">
      <alignment horizontal="center" vertical="top" wrapText="1"/>
    </xf>
    <xf numFmtId="197" fontId="1" fillId="24" borderId="17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wrapText="1"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2" fontId="3" fillId="24" borderId="10" xfId="0" applyNumberFormat="1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0" applyFont="1" applyFill="1" applyAlignment="1">
      <alignment vertical="top" wrapText="1"/>
    </xf>
    <xf numFmtId="0" fontId="31" fillId="24" borderId="0" xfId="0" applyFont="1" applyFill="1" applyAlignment="1">
      <alignment vertical="top" wrapText="1"/>
    </xf>
    <xf numFmtId="0" fontId="30" fillId="24" borderId="0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 vertical="top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0" applyNumberFormat="1" applyFont="1" applyFill="1" applyBorder="1" applyAlignment="1">
      <alignment horizontal="center" vertical="top" wrapText="1"/>
    </xf>
    <xf numFmtId="0" fontId="30" fillId="24" borderId="0" xfId="0" applyNumberFormat="1" applyFont="1" applyFill="1" applyAlignment="1">
      <alignment horizontal="center" vertical="top" wrapText="1"/>
    </xf>
    <xf numFmtId="0" fontId="31" fillId="24" borderId="19" xfId="0" applyFont="1" applyFill="1" applyBorder="1" applyAlignment="1">
      <alignment vertical="top" wrapText="1"/>
    </xf>
    <xf numFmtId="0" fontId="30" fillId="24" borderId="19" xfId="0" applyFont="1" applyFill="1" applyBorder="1" applyAlignment="1">
      <alignment horizontal="center" vertical="top" wrapText="1"/>
    </xf>
    <xf numFmtId="0" fontId="30" fillId="24" borderId="15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vertical="top" wrapText="1"/>
    </xf>
    <xf numFmtId="0" fontId="30" fillId="24" borderId="12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30" fillId="24" borderId="20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0" fontId="30" fillId="24" borderId="16" xfId="0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0" fontId="30" fillId="24" borderId="10" xfId="0" applyNumberFormat="1" applyFont="1" applyFill="1" applyBorder="1" applyAlignment="1">
      <alignment horizontal="center" vertical="top" wrapText="1"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horizontal="center" wrapText="1"/>
    </xf>
    <xf numFmtId="197" fontId="30" fillId="24" borderId="10" xfId="0" applyNumberFormat="1" applyFont="1" applyFill="1" applyBorder="1" applyAlignment="1">
      <alignment horizontal="center" vertical="top" wrapText="1"/>
    </xf>
    <xf numFmtId="0" fontId="30" fillId="24" borderId="10" xfId="0" applyNumberFormat="1" applyFont="1" applyFill="1" applyBorder="1" applyAlignment="1">
      <alignment horizontal="center" vertical="top" wrapText="1"/>
    </xf>
    <xf numFmtId="2" fontId="30" fillId="24" borderId="10" xfId="0" applyNumberFormat="1" applyFont="1" applyFill="1" applyBorder="1" applyAlignment="1">
      <alignment horizontal="center" vertical="top" wrapText="1"/>
    </xf>
    <xf numFmtId="197" fontId="32" fillId="24" borderId="10" xfId="0" applyNumberFormat="1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2" fontId="30" fillId="24" borderId="10" xfId="0" applyNumberFormat="1" applyFont="1" applyFill="1" applyBorder="1" applyAlignment="1">
      <alignment horizontal="center" vertical="top" wrapText="1"/>
    </xf>
    <xf numFmtId="197" fontId="30" fillId="24" borderId="17" xfId="0" applyNumberFormat="1" applyFont="1" applyFill="1" applyBorder="1" applyAlignment="1">
      <alignment horizontal="center" vertical="top" wrapText="1"/>
    </xf>
    <xf numFmtId="0" fontId="30" fillId="24" borderId="17" xfId="0" applyNumberFormat="1" applyFont="1" applyFill="1" applyBorder="1" applyAlignment="1">
      <alignment horizontal="center" vertical="top" wrapText="1"/>
    </xf>
    <xf numFmtId="0" fontId="30" fillId="24" borderId="17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24" borderId="13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left" vertical="top" wrapText="1"/>
    </xf>
    <xf numFmtId="197" fontId="30" fillId="24" borderId="10" xfId="0" applyNumberFormat="1" applyFont="1" applyFill="1" applyBorder="1" applyAlignment="1">
      <alignment horizontal="center" vertical="top" wrapText="1"/>
    </xf>
    <xf numFmtId="2" fontId="32" fillId="24" borderId="10" xfId="0" applyNumberFormat="1" applyFont="1" applyFill="1" applyBorder="1" applyAlignment="1">
      <alignment horizontal="center" vertical="top" wrapText="1"/>
    </xf>
    <xf numFmtId="0" fontId="30" fillId="24" borderId="18" xfId="0" applyNumberFormat="1" applyFont="1" applyFill="1" applyBorder="1" applyAlignment="1">
      <alignment horizontal="center" vertical="top" wrapText="1"/>
    </xf>
    <xf numFmtId="197" fontId="30" fillId="24" borderId="12" xfId="0" applyNumberFormat="1" applyFont="1" applyFill="1" applyBorder="1" applyAlignment="1">
      <alignment horizontal="center" vertical="top" wrapText="1"/>
    </xf>
    <xf numFmtId="0" fontId="30" fillId="24" borderId="12" xfId="0" applyFont="1" applyFill="1" applyBorder="1" applyAlignment="1">
      <alignment vertical="top" wrapText="1"/>
    </xf>
    <xf numFmtId="0" fontId="30" fillId="24" borderId="20" xfId="0" applyFont="1" applyFill="1" applyBorder="1" applyAlignment="1">
      <alignment vertical="top" wrapText="1"/>
    </xf>
    <xf numFmtId="47" fontId="30" fillId="24" borderId="10" xfId="0" applyNumberFormat="1" applyFont="1" applyFill="1" applyBorder="1" applyAlignment="1">
      <alignment horizontal="center" vertical="top" wrapText="1"/>
    </xf>
    <xf numFmtId="0" fontId="32" fillId="24" borderId="0" xfId="0" applyFont="1" applyFill="1" applyAlignment="1">
      <alignment horizontal="center" vertical="top" wrapText="1"/>
    </xf>
    <xf numFmtId="0" fontId="30" fillId="24" borderId="15" xfId="0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left" vertical="top" wrapText="1"/>
    </xf>
    <xf numFmtId="0" fontId="32" fillId="24" borderId="0" xfId="0" applyFont="1" applyFill="1" applyAlignment="1">
      <alignment horizontal="center" vertical="top" wrapText="1"/>
    </xf>
    <xf numFmtId="0" fontId="30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/>
    </xf>
    <xf numFmtId="0" fontId="30" fillId="24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wrapText="1"/>
    </xf>
    <xf numFmtId="197" fontId="32" fillId="24" borderId="0" xfId="0" applyNumberFormat="1" applyFont="1" applyFill="1" applyBorder="1" applyAlignment="1">
      <alignment horizontal="center" vertical="top" wrapText="1"/>
    </xf>
    <xf numFmtId="197" fontId="30" fillId="24" borderId="0" xfId="0" applyNumberFormat="1" applyFont="1" applyFill="1" applyBorder="1" applyAlignment="1">
      <alignment horizontal="center" vertical="top" wrapText="1"/>
    </xf>
    <xf numFmtId="0" fontId="30" fillId="24" borderId="0" xfId="0" applyNumberFormat="1" applyFont="1" applyFill="1" applyBorder="1" applyAlignment="1">
      <alignment horizontal="center" vertical="top" wrapText="1"/>
    </xf>
    <xf numFmtId="2" fontId="32" fillId="24" borderId="0" xfId="0" applyNumberFormat="1" applyFont="1" applyFill="1" applyBorder="1" applyAlignment="1">
      <alignment horizontal="center" vertical="top" wrapText="1"/>
    </xf>
    <xf numFmtId="197" fontId="30" fillId="24" borderId="0" xfId="0" applyNumberFormat="1" applyFont="1" applyFill="1" applyBorder="1" applyAlignment="1">
      <alignment horizontal="center" vertical="top" wrapText="1"/>
    </xf>
    <xf numFmtId="2" fontId="30" fillId="24" borderId="0" xfId="0" applyNumberFormat="1" applyFont="1" applyFill="1" applyBorder="1" applyAlignment="1">
      <alignment horizontal="center" vertical="top" wrapText="1"/>
    </xf>
    <xf numFmtId="2" fontId="30" fillId="24" borderId="0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31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0" fontId="25" fillId="24" borderId="0" xfId="0" applyFont="1" applyFill="1" applyAlignment="1">
      <alignment vertical="top" wrapText="1"/>
    </xf>
    <xf numFmtId="0" fontId="24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horizontal="center" vertical="top" wrapText="1"/>
    </xf>
    <xf numFmtId="0" fontId="24" fillId="24" borderId="0" xfId="0" applyNumberFormat="1" applyFont="1" applyFill="1" applyBorder="1" applyAlignment="1">
      <alignment horizontal="center" vertical="top" wrapText="1"/>
    </xf>
    <xf numFmtId="0" fontId="24" fillId="24" borderId="10" xfId="0" applyNumberFormat="1" applyFont="1" applyFill="1" applyBorder="1" applyAlignment="1">
      <alignment horizontal="center" vertical="top" wrapText="1"/>
    </xf>
    <xf numFmtId="1" fontId="24" fillId="24" borderId="10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center" vertical="top" wrapText="1"/>
    </xf>
    <xf numFmtId="2" fontId="24" fillId="24" borderId="13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center" vertical="top" wrapText="1"/>
    </xf>
    <xf numFmtId="0" fontId="24" fillId="24" borderId="10" xfId="0" applyNumberFormat="1" applyFont="1" applyFill="1" applyBorder="1" applyAlignment="1">
      <alignment horizontal="center" vertical="top" wrapText="1"/>
    </xf>
    <xf numFmtId="2" fontId="26" fillId="24" borderId="10" xfId="0" applyNumberFormat="1" applyFont="1" applyFill="1" applyBorder="1" applyAlignment="1">
      <alignment horizontal="center" vertical="top" wrapText="1"/>
    </xf>
    <xf numFmtId="0" fontId="24" fillId="24" borderId="13" xfId="0" applyNumberFormat="1" applyFont="1" applyFill="1" applyBorder="1" applyAlignment="1">
      <alignment horizontal="center" vertical="top" wrapText="1"/>
    </xf>
    <xf numFmtId="0" fontId="24" fillId="24" borderId="15" xfId="0" applyNumberFormat="1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top" wrapText="1"/>
    </xf>
    <xf numFmtId="2" fontId="26" fillId="24" borderId="0" xfId="0" applyNumberFormat="1" applyFont="1" applyFill="1" applyBorder="1" applyAlignment="1">
      <alignment horizontal="center" vertical="top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1" fontId="24" fillId="24" borderId="17" xfId="0" applyNumberFormat="1" applyFont="1" applyFill="1" applyBorder="1" applyAlignment="1">
      <alignment horizontal="center" vertical="top" wrapText="1"/>
    </xf>
    <xf numFmtId="2" fontId="24" fillId="24" borderId="21" xfId="0" applyNumberFormat="1" applyFont="1" applyFill="1" applyBorder="1" applyAlignment="1">
      <alignment horizontal="center" vertical="top" wrapText="1"/>
    </xf>
    <xf numFmtId="2" fontId="24" fillId="24" borderId="17" xfId="0" applyNumberFormat="1" applyFont="1" applyFill="1" applyBorder="1" applyAlignment="1">
      <alignment horizontal="center" vertical="top" wrapText="1"/>
    </xf>
    <xf numFmtId="0" fontId="24" fillId="24" borderId="17" xfId="0" applyNumberFormat="1" applyFont="1" applyFill="1" applyBorder="1" applyAlignment="1">
      <alignment horizontal="center" vertical="top" wrapText="1"/>
    </xf>
    <xf numFmtId="2" fontId="26" fillId="24" borderId="17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vertical="top" wrapText="1"/>
    </xf>
    <xf numFmtId="0" fontId="31" fillId="24" borderId="0" xfId="0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 wrapText="1"/>
    </xf>
    <xf numFmtId="197" fontId="1" fillId="24" borderId="0" xfId="0" applyNumberFormat="1" applyFont="1" applyFill="1" applyBorder="1" applyAlignment="1">
      <alignment horizontal="center" vertical="top" wrapText="1"/>
    </xf>
    <xf numFmtId="197" fontId="1" fillId="24" borderId="0" xfId="0" applyNumberFormat="1" applyFont="1" applyFill="1" applyBorder="1" applyAlignment="1">
      <alignment horizontal="center" vertical="top" wrapText="1"/>
    </xf>
    <xf numFmtId="0" fontId="1" fillId="24" borderId="0" xfId="0" applyNumberFormat="1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 horizontal="center" vertical="top" wrapText="1"/>
    </xf>
    <xf numFmtId="197" fontId="3" fillId="24" borderId="0" xfId="0" applyNumberFormat="1" applyFont="1" applyFill="1" applyBorder="1" applyAlignment="1">
      <alignment horizontal="center" vertical="top" wrapText="1"/>
    </xf>
    <xf numFmtId="0" fontId="1" fillId="24" borderId="0" xfId="0" applyNumberFormat="1" applyFont="1" applyFill="1" applyBorder="1" applyAlignment="1">
      <alignment horizontal="center" vertical="top" wrapText="1"/>
    </xf>
    <xf numFmtId="2" fontId="3" fillId="24" borderId="0" xfId="0" applyNumberFormat="1" applyFont="1" applyFill="1" applyBorder="1" applyAlignment="1">
      <alignment horizontal="center" vertical="top" wrapText="1"/>
    </xf>
    <xf numFmtId="2" fontId="1" fillId="24" borderId="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wrapText="1"/>
    </xf>
    <xf numFmtId="197" fontId="27" fillId="24" borderId="10" xfId="0" applyNumberFormat="1" applyFont="1" applyFill="1" applyBorder="1" applyAlignment="1">
      <alignment horizontal="center" vertical="top" wrapText="1"/>
    </xf>
    <xf numFmtId="197" fontId="27" fillId="26" borderId="10" xfId="0" applyNumberFormat="1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0" fontId="27" fillId="25" borderId="10" xfId="0" applyNumberFormat="1" applyFont="1" applyFill="1" applyBorder="1" applyAlignment="1">
      <alignment horizontal="center" vertical="top" wrapText="1"/>
    </xf>
    <xf numFmtId="197" fontId="28" fillId="24" borderId="10" xfId="0" applyNumberFormat="1" applyFont="1" applyFill="1" applyBorder="1" applyAlignment="1">
      <alignment horizontal="center" vertical="top" wrapText="1"/>
    </xf>
    <xf numFmtId="0" fontId="3" fillId="24" borderId="10" xfId="0" applyNumberFormat="1" applyFont="1" applyFill="1" applyBorder="1" applyAlignment="1">
      <alignment horizontal="center" vertical="top" wrapText="1"/>
    </xf>
    <xf numFmtId="1" fontId="3" fillId="24" borderId="10" xfId="0" applyNumberFormat="1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 vertical="top" wrapText="1"/>
    </xf>
    <xf numFmtId="2" fontId="27" fillId="24" borderId="0" xfId="0" applyNumberFormat="1" applyFont="1" applyFill="1" applyBorder="1" applyAlignment="1">
      <alignment horizontal="center" vertical="top" wrapText="1"/>
    </xf>
    <xf numFmtId="2" fontId="1" fillId="24" borderId="0" xfId="0" applyNumberFormat="1" applyFont="1" applyFill="1" applyBorder="1" applyAlignment="1">
      <alignment horizontal="center" vertical="top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top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/>
    </xf>
    <xf numFmtId="1" fontId="24" fillId="24" borderId="0" xfId="0" applyNumberFormat="1" applyFont="1" applyFill="1" applyBorder="1" applyAlignment="1">
      <alignment horizontal="center" vertical="top" wrapText="1"/>
    </xf>
    <xf numFmtId="2" fontId="24" fillId="24" borderId="0" xfId="0" applyNumberFormat="1" applyFont="1" applyFill="1" applyBorder="1" applyAlignment="1">
      <alignment horizontal="center" vertical="top" wrapText="1"/>
    </xf>
    <xf numFmtId="2" fontId="24" fillId="24" borderId="0" xfId="0" applyNumberFormat="1" applyFont="1" applyFill="1" applyBorder="1" applyAlignment="1">
      <alignment horizontal="center" vertical="top" wrapText="1"/>
    </xf>
    <xf numFmtId="0" fontId="24" fillId="24" borderId="0" xfId="0" applyNumberFormat="1" applyFont="1" applyFill="1" applyBorder="1" applyAlignment="1">
      <alignment horizontal="center" vertical="top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horizontal="center" vertical="top" wrapText="1"/>
    </xf>
    <xf numFmtId="1" fontId="24" fillId="24" borderId="11" xfId="0" applyNumberFormat="1" applyFont="1" applyFill="1" applyBorder="1" applyAlignment="1">
      <alignment horizontal="center" vertical="top" wrapText="1"/>
    </xf>
    <xf numFmtId="2" fontId="24" fillId="24" borderId="11" xfId="0" applyNumberFormat="1" applyFont="1" applyFill="1" applyBorder="1" applyAlignment="1">
      <alignment horizontal="center" vertical="top" wrapText="1"/>
    </xf>
    <xf numFmtId="2" fontId="24" fillId="24" borderId="11" xfId="0" applyNumberFormat="1" applyFont="1" applyFill="1" applyBorder="1" applyAlignment="1">
      <alignment horizontal="center" vertical="top" wrapText="1"/>
    </xf>
    <xf numFmtId="0" fontId="24" fillId="24" borderId="11" xfId="0" applyNumberFormat="1" applyFont="1" applyFill="1" applyBorder="1" applyAlignment="1">
      <alignment horizontal="center" vertical="top" wrapText="1"/>
    </xf>
    <xf numFmtId="2" fontId="26" fillId="24" borderId="11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left" vertical="center"/>
    </xf>
    <xf numFmtId="0" fontId="24" fillId="24" borderId="10" xfId="0" applyNumberFormat="1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22" xfId="0" applyFont="1" applyFill="1" applyBorder="1" applyAlignment="1">
      <alignment horizontal="center" vertical="top" wrapText="1"/>
    </xf>
    <xf numFmtId="0" fontId="24" fillId="24" borderId="23" xfId="0" applyFont="1" applyFill="1" applyBorder="1" applyAlignment="1">
      <alignment horizontal="center" vertical="top" wrapText="1"/>
    </xf>
    <xf numFmtId="0" fontId="24" fillId="24" borderId="24" xfId="0" applyNumberFormat="1" applyFont="1" applyFill="1" applyBorder="1" applyAlignment="1">
      <alignment horizontal="center" vertical="top" wrapText="1"/>
    </xf>
    <xf numFmtId="0" fontId="24" fillId="24" borderId="25" xfId="0" applyFont="1" applyFill="1" applyBorder="1" applyAlignment="1">
      <alignment horizontal="center" vertical="top" wrapText="1"/>
    </xf>
    <xf numFmtId="0" fontId="24" fillId="24" borderId="26" xfId="0" applyFont="1" applyFill="1" applyBorder="1" applyAlignment="1">
      <alignment horizontal="center" vertical="top" wrapText="1"/>
    </xf>
    <xf numFmtId="0" fontId="24" fillId="24" borderId="27" xfId="0" applyFont="1" applyFill="1" applyBorder="1" applyAlignment="1">
      <alignment horizontal="center" vertical="top" wrapText="1"/>
    </xf>
    <xf numFmtId="0" fontId="24" fillId="24" borderId="27" xfId="0" applyFont="1" applyFill="1" applyBorder="1" applyAlignment="1">
      <alignment horizontal="center" vertical="top" wrapText="1"/>
    </xf>
    <xf numFmtId="0" fontId="24" fillId="24" borderId="28" xfId="0" applyFont="1" applyFill="1" applyBorder="1" applyAlignment="1">
      <alignment horizontal="center" vertical="top" wrapText="1"/>
    </xf>
    <xf numFmtId="0" fontId="24" fillId="24" borderId="29" xfId="0" applyNumberFormat="1" applyFont="1" applyFill="1" applyBorder="1" applyAlignment="1">
      <alignment horizontal="center" vertical="top" wrapText="1"/>
    </xf>
    <xf numFmtId="0" fontId="26" fillId="24" borderId="30" xfId="0" applyFont="1" applyFill="1" applyBorder="1" applyAlignment="1">
      <alignment horizontal="center"/>
    </xf>
    <xf numFmtId="0" fontId="26" fillId="24" borderId="30" xfId="0" applyFont="1" applyFill="1" applyBorder="1" applyAlignment="1">
      <alignment/>
    </xf>
    <xf numFmtId="0" fontId="26" fillId="24" borderId="31" xfId="0" applyFont="1" applyFill="1" applyBorder="1" applyAlignment="1">
      <alignment horizontal="center" wrapText="1"/>
    </xf>
    <xf numFmtId="1" fontId="24" fillId="24" borderId="32" xfId="0" applyNumberFormat="1" applyFont="1" applyFill="1" applyBorder="1" applyAlignment="1">
      <alignment vertical="top" wrapText="1"/>
    </xf>
    <xf numFmtId="2" fontId="24" fillId="24" borderId="33" xfId="0" applyNumberFormat="1" applyFont="1" applyFill="1" applyBorder="1" applyAlignment="1">
      <alignment vertical="top" wrapText="1"/>
    </xf>
    <xf numFmtId="1" fontId="24" fillId="24" borderId="33" xfId="0" applyNumberFormat="1" applyFont="1" applyFill="1" applyBorder="1" applyAlignment="1">
      <alignment vertical="top" wrapText="1"/>
    </xf>
    <xf numFmtId="2" fontId="24" fillId="24" borderId="33" xfId="0" applyNumberFormat="1" applyFont="1" applyFill="1" applyBorder="1" applyAlignment="1">
      <alignment horizontal="center" vertical="top" wrapText="1"/>
    </xf>
    <xf numFmtId="0" fontId="24" fillId="24" borderId="30" xfId="0" applyNumberFormat="1" applyFont="1" applyFill="1" applyBorder="1" applyAlignment="1">
      <alignment horizontal="center" vertical="top" wrapText="1"/>
    </xf>
    <xf numFmtId="0" fontId="24" fillId="24" borderId="30" xfId="0" applyNumberFormat="1" applyFont="1" applyFill="1" applyBorder="1" applyAlignment="1">
      <alignment horizontal="center" vertical="top" wrapText="1"/>
    </xf>
    <xf numFmtId="2" fontId="26" fillId="24" borderId="33" xfId="0" applyNumberFormat="1" applyFont="1" applyFill="1" applyBorder="1" applyAlignment="1">
      <alignment horizontal="center" vertical="top" wrapText="1"/>
    </xf>
    <xf numFmtId="0" fontId="26" fillId="24" borderId="34" xfId="0" applyFont="1" applyFill="1" applyBorder="1" applyAlignment="1">
      <alignment horizontal="center" vertical="top" wrapText="1"/>
    </xf>
    <xf numFmtId="1" fontId="24" fillId="24" borderId="35" xfId="0" applyNumberFormat="1" applyFont="1" applyFill="1" applyBorder="1" applyAlignment="1">
      <alignment vertical="top" wrapText="1"/>
    </xf>
    <xf numFmtId="2" fontId="24" fillId="24" borderId="14" xfId="0" applyNumberFormat="1" applyFont="1" applyFill="1" applyBorder="1" applyAlignment="1">
      <alignment vertical="top" wrapText="1"/>
    </xf>
    <xf numFmtId="1" fontId="24" fillId="24" borderId="14" xfId="0" applyNumberFormat="1" applyFont="1" applyFill="1" applyBorder="1" applyAlignment="1">
      <alignment vertical="top" wrapText="1"/>
    </xf>
    <xf numFmtId="2" fontId="24" fillId="24" borderId="14" xfId="0" applyNumberFormat="1" applyFont="1" applyFill="1" applyBorder="1" applyAlignment="1">
      <alignment horizontal="center" vertical="top" wrapText="1"/>
    </xf>
    <xf numFmtId="2" fontId="26" fillId="24" borderId="14" xfId="0" applyNumberFormat="1" applyFont="1" applyFill="1" applyBorder="1" applyAlignment="1">
      <alignment horizontal="center" vertical="top" wrapText="1"/>
    </xf>
    <xf numFmtId="0" fontId="24" fillId="24" borderId="36" xfId="0" applyNumberFormat="1" applyFont="1" applyFill="1" applyBorder="1" applyAlignment="1">
      <alignment horizontal="center" vertical="top" wrapText="1"/>
    </xf>
    <xf numFmtId="0" fontId="26" fillId="24" borderId="28" xfId="0" applyFont="1" applyFill="1" applyBorder="1" applyAlignment="1">
      <alignment horizontal="center"/>
    </xf>
    <xf numFmtId="0" fontId="26" fillId="24" borderId="28" xfId="0" applyFont="1" applyFill="1" applyBorder="1" applyAlignment="1">
      <alignment vertical="top" wrapText="1"/>
    </xf>
    <xf numFmtId="0" fontId="26" fillId="24" borderId="28" xfId="0" applyFont="1" applyFill="1" applyBorder="1" applyAlignment="1">
      <alignment horizontal="center" vertical="top" wrapText="1"/>
    </xf>
    <xf numFmtId="0" fontId="26" fillId="24" borderId="37" xfId="0" applyFont="1" applyFill="1" applyBorder="1" applyAlignment="1">
      <alignment horizontal="center" vertical="top" wrapText="1"/>
    </xf>
    <xf numFmtId="1" fontId="24" fillId="24" borderId="38" xfId="0" applyNumberFormat="1" applyFont="1" applyFill="1" applyBorder="1" applyAlignment="1">
      <alignment vertical="top" wrapText="1"/>
    </xf>
    <xf numFmtId="2" fontId="24" fillId="24" borderId="39" xfId="0" applyNumberFormat="1" applyFont="1" applyFill="1" applyBorder="1" applyAlignment="1">
      <alignment vertical="top" wrapText="1"/>
    </xf>
    <xf numFmtId="1" fontId="24" fillId="24" borderId="39" xfId="0" applyNumberFormat="1" applyFont="1" applyFill="1" applyBorder="1" applyAlignment="1">
      <alignment vertical="top" wrapText="1"/>
    </xf>
    <xf numFmtId="2" fontId="24" fillId="24" borderId="39" xfId="0" applyNumberFormat="1" applyFont="1" applyFill="1" applyBorder="1" applyAlignment="1">
      <alignment horizontal="center" vertical="top" wrapText="1"/>
    </xf>
    <xf numFmtId="0" fontId="24" fillId="24" borderId="28" xfId="0" applyNumberFormat="1" applyFont="1" applyFill="1" applyBorder="1" applyAlignment="1">
      <alignment horizontal="center" vertical="top" wrapText="1"/>
    </xf>
    <xf numFmtId="0" fontId="24" fillId="24" borderId="28" xfId="0" applyNumberFormat="1" applyFont="1" applyFill="1" applyBorder="1" applyAlignment="1">
      <alignment horizontal="center" vertical="top" wrapText="1"/>
    </xf>
    <xf numFmtId="2" fontId="26" fillId="24" borderId="39" xfId="0" applyNumberFormat="1" applyFont="1" applyFill="1" applyBorder="1" applyAlignment="1">
      <alignment horizontal="center" vertical="top" wrapText="1"/>
    </xf>
    <xf numFmtId="0" fontId="26" fillId="24" borderId="30" xfId="0" applyFont="1" applyFill="1" applyBorder="1" applyAlignment="1">
      <alignment vertical="top" wrapText="1"/>
    </xf>
    <xf numFmtId="0" fontId="26" fillId="24" borderId="30" xfId="0" applyFont="1" applyFill="1" applyBorder="1" applyAlignment="1">
      <alignment horizontal="center" vertical="top" wrapText="1"/>
    </xf>
    <xf numFmtId="0" fontId="24" fillId="24" borderId="30" xfId="0" applyFont="1" applyFill="1" applyBorder="1" applyAlignment="1">
      <alignment horizontal="center" vertical="top" wrapText="1"/>
    </xf>
    <xf numFmtId="0" fontId="26" fillId="24" borderId="31" xfId="0" applyFont="1" applyFill="1" applyBorder="1" applyAlignment="1">
      <alignment horizontal="center" vertical="top" wrapText="1"/>
    </xf>
    <xf numFmtId="0" fontId="24" fillId="24" borderId="28" xfId="0" applyFont="1" applyFill="1" applyBorder="1" applyAlignment="1">
      <alignment vertical="top" wrapText="1"/>
    </xf>
    <xf numFmtId="0" fontId="24" fillId="24" borderId="28" xfId="0" applyFont="1" applyFill="1" applyBorder="1" applyAlignment="1">
      <alignment horizontal="center" vertical="top" wrapText="1"/>
    </xf>
    <xf numFmtId="0" fontId="26" fillId="24" borderId="37" xfId="0" applyFont="1" applyFill="1" applyBorder="1" applyAlignment="1">
      <alignment horizontal="center" wrapText="1"/>
    </xf>
    <xf numFmtId="0" fontId="24" fillId="24" borderId="30" xfId="0" applyFont="1" applyFill="1" applyBorder="1" applyAlignment="1">
      <alignment vertical="top" wrapText="1"/>
    </xf>
    <xf numFmtId="0" fontId="26" fillId="24" borderId="34" xfId="0" applyFont="1" applyFill="1" applyBorder="1" applyAlignment="1">
      <alignment horizontal="center" wrapText="1"/>
    </xf>
    <xf numFmtId="0" fontId="26" fillId="24" borderId="28" xfId="0" applyFont="1" applyFill="1" applyBorder="1" applyAlignment="1">
      <alignment/>
    </xf>
    <xf numFmtId="0" fontId="24" fillId="24" borderId="30" xfId="0" applyFont="1" applyFill="1" applyBorder="1" applyAlignment="1">
      <alignment horizontal="left" vertical="top" wrapText="1"/>
    </xf>
    <xf numFmtId="0" fontId="24" fillId="24" borderId="31" xfId="0" applyFont="1" applyFill="1" applyBorder="1" applyAlignment="1">
      <alignment horizontal="center" vertical="top" wrapText="1"/>
    </xf>
    <xf numFmtId="0" fontId="24" fillId="24" borderId="34" xfId="0" applyFont="1" applyFill="1" applyBorder="1" applyAlignment="1">
      <alignment horizontal="center" vertical="top" wrapText="1"/>
    </xf>
    <xf numFmtId="0" fontId="24" fillId="24" borderId="37" xfId="0" applyFont="1" applyFill="1" applyBorder="1" applyAlignment="1">
      <alignment horizontal="center" vertical="top" wrapText="1"/>
    </xf>
    <xf numFmtId="0" fontId="24" fillId="24" borderId="30" xfId="0" applyFont="1" applyFill="1" applyBorder="1" applyAlignment="1">
      <alignment vertical="top" wrapText="1"/>
    </xf>
    <xf numFmtId="0" fontId="24" fillId="24" borderId="30" xfId="0" applyFont="1" applyFill="1" applyBorder="1" applyAlignment="1">
      <alignment horizontal="center" vertical="top" wrapText="1"/>
    </xf>
    <xf numFmtId="0" fontId="24" fillId="24" borderId="28" xfId="0" applyFont="1" applyFill="1" applyBorder="1" applyAlignment="1">
      <alignment vertical="top" wrapText="1"/>
    </xf>
    <xf numFmtId="0" fontId="26" fillId="24" borderId="30" xfId="0" applyFont="1" applyFill="1" applyBorder="1" applyAlignment="1">
      <alignment vertical="top" wrapText="1"/>
    </xf>
    <xf numFmtId="0" fontId="26" fillId="24" borderId="30" xfId="0" applyFont="1" applyFill="1" applyBorder="1" applyAlignment="1">
      <alignment horizontal="center" wrapText="1"/>
    </xf>
    <xf numFmtId="0" fontId="26" fillId="24" borderId="28" xfId="0" applyFont="1" applyFill="1" applyBorder="1" applyAlignment="1">
      <alignment horizontal="center" wrapText="1"/>
    </xf>
    <xf numFmtId="0" fontId="26" fillId="24" borderId="28" xfId="0" applyFont="1" applyFill="1" applyBorder="1" applyAlignment="1">
      <alignment vertical="top" wrapText="1"/>
    </xf>
    <xf numFmtId="2" fontId="24" fillId="24" borderId="22" xfId="0" applyNumberFormat="1" applyFont="1" applyFill="1" applyBorder="1" applyAlignment="1">
      <alignment vertical="top" wrapText="1"/>
    </xf>
    <xf numFmtId="2" fontId="24" fillId="24" borderId="20" xfId="0" applyNumberFormat="1" applyFont="1" applyFill="1" applyBorder="1" applyAlignment="1">
      <alignment vertical="top" wrapText="1"/>
    </xf>
    <xf numFmtId="2" fontId="24" fillId="24" borderId="25" xfId="0" applyNumberFormat="1" applyFont="1" applyFill="1" applyBorder="1" applyAlignment="1">
      <alignment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2" fontId="24" fillId="24" borderId="35" xfId="0" applyNumberFormat="1" applyFont="1" applyFill="1" applyBorder="1" applyAlignment="1">
      <alignment horizontal="center" vertical="top" wrapText="1"/>
    </xf>
    <xf numFmtId="2" fontId="24" fillId="24" borderId="38" xfId="0" applyNumberFormat="1" applyFont="1" applyFill="1" applyBorder="1" applyAlignment="1">
      <alignment horizontal="center" vertical="top" wrapText="1"/>
    </xf>
    <xf numFmtId="0" fontId="26" fillId="24" borderId="0" xfId="0" applyFont="1" applyFill="1" applyBorder="1" applyAlignment="1">
      <alignment/>
    </xf>
    <xf numFmtId="1" fontId="24" fillId="24" borderId="0" xfId="0" applyNumberFormat="1" applyFont="1" applyFill="1" applyBorder="1" applyAlignment="1">
      <alignment vertical="top" wrapText="1"/>
    </xf>
    <xf numFmtId="2" fontId="24" fillId="24" borderId="0" xfId="0" applyNumberFormat="1" applyFont="1" applyFill="1" applyBorder="1" applyAlignment="1">
      <alignment vertical="top" wrapText="1"/>
    </xf>
    <xf numFmtId="0" fontId="24" fillId="24" borderId="32" xfId="0" applyFont="1" applyFill="1" applyBorder="1" applyAlignment="1">
      <alignment horizontal="center" vertical="top" wrapText="1"/>
    </xf>
    <xf numFmtId="0" fontId="24" fillId="24" borderId="38" xfId="0" applyFont="1" applyFill="1" applyBorder="1" applyAlignment="1">
      <alignment horizontal="center" vertical="top" wrapText="1"/>
    </xf>
    <xf numFmtId="0" fontId="26" fillId="24" borderId="40" xfId="0" applyFont="1" applyFill="1" applyBorder="1" applyAlignment="1">
      <alignment horizontal="center"/>
    </xf>
    <xf numFmtId="0" fontId="26" fillId="24" borderId="41" xfId="0" applyFont="1" applyFill="1" applyBorder="1" applyAlignment="1">
      <alignment horizontal="center"/>
    </xf>
    <xf numFmtId="0" fontId="26" fillId="24" borderId="42" xfId="0" applyFont="1" applyFill="1" applyBorder="1" applyAlignment="1">
      <alignment horizontal="center"/>
    </xf>
    <xf numFmtId="0" fontId="29" fillId="24" borderId="40" xfId="0" applyFont="1" applyFill="1" applyBorder="1" applyAlignment="1">
      <alignment horizontal="center"/>
    </xf>
    <xf numFmtId="0" fontId="29" fillId="24" borderId="41" xfId="0" applyFont="1" applyFill="1" applyBorder="1" applyAlignment="1">
      <alignment horizontal="center"/>
    </xf>
    <xf numFmtId="0" fontId="29" fillId="24" borderId="42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top" wrapText="1"/>
    </xf>
    <xf numFmtId="0" fontId="4" fillId="24" borderId="44" xfId="0" applyFont="1" applyFill="1" applyBorder="1" applyAlignment="1">
      <alignment horizontal="center" vertical="top" wrapText="1"/>
    </xf>
    <xf numFmtId="0" fontId="30" fillId="24" borderId="43" xfId="0" applyFont="1" applyFill="1" applyBorder="1" applyAlignment="1">
      <alignment horizontal="center" vertical="top" wrapText="1"/>
    </xf>
    <xf numFmtId="0" fontId="30" fillId="24" borderId="44" xfId="0" applyFont="1" applyFill="1" applyBorder="1" applyAlignment="1">
      <alignment horizontal="center" vertical="top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5" fillId="24" borderId="18" xfId="0" applyNumberFormat="1" applyFont="1" applyFill="1" applyBorder="1" applyAlignment="1">
      <alignment horizontal="center" vertical="center" wrapText="1"/>
    </xf>
    <xf numFmtId="0" fontId="34" fillId="0" borderId="45" xfId="0" applyFont="1" applyBorder="1" applyAlignment="1">
      <alignment/>
    </xf>
    <xf numFmtId="0" fontId="34" fillId="0" borderId="13" xfId="0" applyFont="1" applyBorder="1" applyAlignment="1">
      <alignment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top" wrapText="1"/>
    </xf>
    <xf numFmtId="0" fontId="24" fillId="24" borderId="47" xfId="0" applyFont="1" applyFill="1" applyBorder="1" applyAlignment="1">
      <alignment horizontal="center" vertical="top" wrapText="1"/>
    </xf>
    <xf numFmtId="0" fontId="24" fillId="24" borderId="48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" fillId="24" borderId="0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 horizontal="center" vertical="top" wrapText="1"/>
    </xf>
    <xf numFmtId="0" fontId="33" fillId="24" borderId="0" xfId="0" applyFont="1" applyFill="1" applyBorder="1" applyAlignment="1">
      <alignment horizontal="center" vertical="top" wrapText="1"/>
    </xf>
    <xf numFmtId="0" fontId="25" fillId="24" borderId="49" xfId="0" applyNumberFormat="1" applyFont="1" applyFill="1" applyBorder="1" applyAlignment="1">
      <alignment horizontal="center" vertical="center" wrapText="1"/>
    </xf>
    <xf numFmtId="0" fontId="25" fillId="24" borderId="50" xfId="0" applyNumberFormat="1" applyFont="1" applyFill="1" applyBorder="1" applyAlignment="1">
      <alignment horizontal="center" vertical="center" wrapText="1"/>
    </xf>
    <xf numFmtId="0" fontId="25" fillId="24" borderId="51" xfId="0" applyNumberFormat="1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top" wrapText="1"/>
    </xf>
    <xf numFmtId="0" fontId="24" fillId="24" borderId="39" xfId="0" applyFont="1" applyFill="1" applyBorder="1" applyAlignment="1">
      <alignment horizontal="center" vertical="top" wrapText="1"/>
    </xf>
    <xf numFmtId="0" fontId="24" fillId="24" borderId="22" xfId="0" applyFont="1" applyFill="1" applyBorder="1" applyAlignment="1">
      <alignment horizontal="center" vertical="top" wrapText="1"/>
    </xf>
    <xf numFmtId="0" fontId="24" fillId="24" borderId="25" xfId="0" applyFont="1" applyFill="1" applyBorder="1" applyAlignment="1">
      <alignment horizontal="center" vertical="top" wrapText="1"/>
    </xf>
    <xf numFmtId="0" fontId="24" fillId="24" borderId="52" xfId="0" applyFont="1" applyFill="1" applyBorder="1" applyAlignment="1">
      <alignment horizontal="center" vertical="top" wrapText="1"/>
    </xf>
    <xf numFmtId="0" fontId="24" fillId="24" borderId="53" xfId="0" applyFont="1" applyFill="1" applyBorder="1" applyAlignment="1">
      <alignment horizontal="center" vertical="top" wrapText="1"/>
    </xf>
    <xf numFmtId="0" fontId="24" fillId="24" borderId="54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vertical="top" wrapText="1"/>
    </xf>
    <xf numFmtId="0" fontId="4" fillId="24" borderId="55" xfId="0" applyFont="1" applyFill="1" applyBorder="1" applyAlignment="1">
      <alignment horizontal="center" vertical="top" wrapText="1"/>
    </xf>
    <xf numFmtId="0" fontId="4" fillId="24" borderId="56" xfId="0" applyFont="1" applyFill="1" applyBorder="1" applyAlignment="1">
      <alignment horizontal="center" vertical="top" wrapText="1"/>
    </xf>
    <xf numFmtId="0" fontId="4" fillId="24" borderId="57" xfId="0" applyFont="1" applyFill="1" applyBorder="1" applyAlignment="1">
      <alignment horizontal="center" vertical="top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top" wrapText="1"/>
    </xf>
    <xf numFmtId="0" fontId="25" fillId="24" borderId="45" xfId="0" applyNumberFormat="1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>
      <alignment horizontal="center" vertical="center" wrapText="1"/>
    </xf>
    <xf numFmtId="0" fontId="25" fillId="24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6" fillId="0" borderId="59" xfId="0" applyFont="1" applyBorder="1" applyAlignment="1">
      <alignment horizontal="left"/>
    </xf>
    <xf numFmtId="0" fontId="24" fillId="24" borderId="20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top" wrapText="1"/>
    </xf>
    <xf numFmtId="0" fontId="1" fillId="24" borderId="14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24" borderId="45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45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1" fillId="24" borderId="45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20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center" vertical="top" wrapText="1"/>
    </xf>
    <xf numFmtId="0" fontId="24" fillId="24" borderId="17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33" fillId="24" borderId="19" xfId="0" applyFont="1" applyFill="1" applyBorder="1" applyAlignment="1">
      <alignment horizontal="center" vertical="top" wrapText="1"/>
    </xf>
    <xf numFmtId="0" fontId="1" fillId="24" borderId="59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0" fontId="30" fillId="24" borderId="17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30" fillId="24" borderId="12" xfId="0" applyFont="1" applyFill="1" applyBorder="1" applyAlignment="1">
      <alignment horizontal="center" vertical="top" wrapText="1"/>
    </xf>
    <xf numFmtId="0" fontId="30" fillId="24" borderId="20" xfId="0" applyFont="1" applyFill="1" applyBorder="1" applyAlignment="1">
      <alignment horizontal="center" vertical="top" wrapText="1"/>
    </xf>
    <xf numFmtId="0" fontId="30" fillId="24" borderId="18" xfId="0" applyFont="1" applyFill="1" applyBorder="1" applyAlignment="1">
      <alignment horizontal="center" vertical="top" wrapText="1"/>
    </xf>
    <xf numFmtId="0" fontId="30" fillId="24" borderId="45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horizontal="center" vertical="top" wrapText="1"/>
    </xf>
    <xf numFmtId="0" fontId="1" fillId="24" borderId="59" xfId="0" applyFont="1" applyFill="1" applyBorder="1" applyAlignment="1">
      <alignment horizontal="center" wrapText="1"/>
    </xf>
    <xf numFmtId="0" fontId="30" fillId="24" borderId="10" xfId="0" applyNumberFormat="1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top" wrapText="1"/>
    </xf>
    <xf numFmtId="0" fontId="30" fillId="24" borderId="18" xfId="0" applyFont="1" applyFill="1" applyBorder="1" applyAlignment="1">
      <alignment horizontal="center" vertical="top" wrapText="1"/>
    </xf>
    <xf numFmtId="0" fontId="30" fillId="24" borderId="45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48"/>
  <sheetViews>
    <sheetView workbookViewId="0" topLeftCell="A109">
      <selection activeCell="A119" sqref="A119:AE119"/>
    </sheetView>
  </sheetViews>
  <sheetFormatPr defaultColWidth="9.140625" defaultRowHeight="12.75"/>
  <cols>
    <col min="1" max="1" width="6.140625" style="156" customWidth="1"/>
    <col min="2" max="2" width="22.7109375" style="152" customWidth="1"/>
    <col min="3" max="3" width="9.7109375" style="152" customWidth="1"/>
    <col min="4" max="4" width="13.421875" style="156" customWidth="1"/>
    <col min="5" max="5" width="6.57421875" style="156" customWidth="1"/>
    <col min="6" max="6" width="2.8515625" style="57" hidden="1" customWidth="1"/>
    <col min="7" max="7" width="4.7109375" style="57" hidden="1" customWidth="1"/>
    <col min="8" max="8" width="3.28125" style="57" hidden="1" customWidth="1"/>
    <col min="9" max="9" width="4.140625" style="57" hidden="1" customWidth="1"/>
    <col min="10" max="10" width="6.57421875" style="167" customWidth="1"/>
    <col min="11" max="28" width="2.57421875" style="57" hidden="1" customWidth="1"/>
    <col min="29" max="29" width="6.7109375" style="167" customWidth="1"/>
    <col min="30" max="30" width="9.57421875" style="167" customWidth="1"/>
    <col min="31" max="31" width="7.8515625" style="157" customWidth="1"/>
    <col min="32" max="16384" width="9.140625" style="152" customWidth="1"/>
  </cols>
  <sheetData>
    <row r="1" spans="1:58" s="81" customFormat="1" ht="15" customHeight="1">
      <c r="A1" s="346" t="s">
        <v>296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84"/>
    </row>
    <row r="2" spans="1:58" s="82" customFormat="1" ht="17.25" customHeight="1">
      <c r="A2" s="346" t="s">
        <v>310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151"/>
    </row>
    <row r="3" spans="1:58" s="82" customFormat="1" ht="12.75" customHeight="1">
      <c r="A3" s="346" t="s">
        <v>383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151"/>
    </row>
    <row r="4" spans="1:57" s="84" customFormat="1" ht="15.75" customHeight="1" thickBot="1">
      <c r="A4" s="334" t="s">
        <v>328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G4" s="83"/>
      <c r="AH4" s="151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151"/>
      <c r="BB4" s="83"/>
      <c r="BC4" s="335" t="s">
        <v>311</v>
      </c>
      <c r="BD4" s="335"/>
      <c r="BE4" s="86"/>
    </row>
    <row r="5" spans="1:41" s="154" customFormat="1" ht="15" customHeight="1" thickBot="1">
      <c r="A5" s="336" t="s">
        <v>336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8"/>
      <c r="AF5" s="153"/>
      <c r="AG5" s="153"/>
      <c r="AH5" s="153"/>
      <c r="AI5" s="153"/>
      <c r="AJ5" s="153"/>
      <c r="AK5" s="153"/>
      <c r="AL5" s="153"/>
      <c r="AM5" s="153"/>
      <c r="AN5" s="153"/>
      <c r="AO5" s="153"/>
    </row>
    <row r="6" spans="1:31" ht="17.25" customHeight="1">
      <c r="A6" s="306" t="s">
        <v>0</v>
      </c>
      <c r="B6" s="339" t="s">
        <v>382</v>
      </c>
      <c r="C6" s="239" t="s">
        <v>348</v>
      </c>
      <c r="D6" s="341" t="s">
        <v>13</v>
      </c>
      <c r="E6" s="240" t="s">
        <v>14</v>
      </c>
      <c r="F6" s="343" t="s">
        <v>357</v>
      </c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5"/>
      <c r="AE6" s="241" t="s">
        <v>17</v>
      </c>
    </row>
    <row r="7" spans="1:31" ht="19.5" customHeight="1" thickBot="1">
      <c r="A7" s="307" t="s">
        <v>384</v>
      </c>
      <c r="B7" s="340"/>
      <c r="C7" s="242" t="s">
        <v>195</v>
      </c>
      <c r="D7" s="342"/>
      <c r="E7" s="243" t="s">
        <v>18</v>
      </c>
      <c r="F7" s="328" t="s">
        <v>43</v>
      </c>
      <c r="G7" s="329"/>
      <c r="H7" s="330" t="s">
        <v>44</v>
      </c>
      <c r="I7" s="329"/>
      <c r="J7" s="244" t="s">
        <v>1</v>
      </c>
      <c r="K7" s="245">
        <v>1</v>
      </c>
      <c r="L7" s="245">
        <v>2</v>
      </c>
      <c r="M7" s="245">
        <v>3</v>
      </c>
      <c r="N7" s="245">
        <v>4</v>
      </c>
      <c r="O7" s="245">
        <v>5</v>
      </c>
      <c r="P7" s="245">
        <v>6</v>
      </c>
      <c r="Q7" s="245">
        <v>7</v>
      </c>
      <c r="R7" s="245">
        <v>8</v>
      </c>
      <c r="S7" s="245">
        <v>9</v>
      </c>
      <c r="T7" s="245">
        <v>10</v>
      </c>
      <c r="U7" s="245">
        <v>11</v>
      </c>
      <c r="V7" s="245">
        <v>12</v>
      </c>
      <c r="W7" s="245">
        <v>13</v>
      </c>
      <c r="X7" s="245">
        <v>14</v>
      </c>
      <c r="Y7" s="245">
        <v>15</v>
      </c>
      <c r="Z7" s="245">
        <v>16</v>
      </c>
      <c r="AA7" s="245">
        <v>17</v>
      </c>
      <c r="AB7" s="245">
        <v>18</v>
      </c>
      <c r="AC7" s="246" t="s">
        <v>2</v>
      </c>
      <c r="AD7" s="246" t="s">
        <v>301</v>
      </c>
      <c r="AE7" s="247"/>
    </row>
    <row r="8" spans="1:31" ht="13.5" customHeight="1">
      <c r="A8" s="308"/>
      <c r="B8" s="249" t="s">
        <v>259</v>
      </c>
      <c r="C8" s="248">
        <v>1993</v>
      </c>
      <c r="D8" s="248" t="s">
        <v>3</v>
      </c>
      <c r="E8" s="250" t="s">
        <v>19</v>
      </c>
      <c r="F8" s="251">
        <v>52</v>
      </c>
      <c r="G8" s="252">
        <v>6.46</v>
      </c>
      <c r="H8" s="253">
        <v>50</v>
      </c>
      <c r="I8" s="252">
        <v>2.27</v>
      </c>
      <c r="J8" s="254">
        <f>((F8-H8)*60)+(G8-I8)</f>
        <v>124.19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>
        <f aca="true" t="shared" si="0" ref="AC8:AC28">SUM(K8+L8+M8+N8+O8+P8+Q8+R8+S8+T8+U8+V8+W8+X8+Y8+Z8+AA8+AB8)</f>
        <v>0</v>
      </c>
      <c r="AD8" s="257">
        <f>SUM(J8+AC9+AC10+AC8)</f>
        <v>126.19</v>
      </c>
      <c r="AE8" s="241">
        <v>1</v>
      </c>
    </row>
    <row r="9" spans="1:31" ht="13.5" customHeight="1">
      <c r="A9" s="309">
        <v>1</v>
      </c>
      <c r="B9" s="63" t="s">
        <v>122</v>
      </c>
      <c r="C9" s="39">
        <v>2000</v>
      </c>
      <c r="D9" s="39" t="s">
        <v>3</v>
      </c>
      <c r="E9" s="258" t="s">
        <v>4</v>
      </c>
      <c r="F9" s="259"/>
      <c r="G9" s="260"/>
      <c r="H9" s="261"/>
      <c r="I9" s="260"/>
      <c r="J9" s="262"/>
      <c r="K9" s="158"/>
      <c r="L9" s="158"/>
      <c r="M9" s="158"/>
      <c r="N9" s="158"/>
      <c r="O9" s="158"/>
      <c r="P9" s="158"/>
      <c r="Q9" s="158"/>
      <c r="R9" s="158"/>
      <c r="S9" s="158">
        <v>2</v>
      </c>
      <c r="T9" s="158"/>
      <c r="U9" s="158"/>
      <c r="V9" s="158"/>
      <c r="W9" s="158"/>
      <c r="X9" s="158"/>
      <c r="Y9" s="158"/>
      <c r="Z9" s="158"/>
      <c r="AA9" s="158"/>
      <c r="AB9" s="158"/>
      <c r="AC9" s="163">
        <f t="shared" si="0"/>
        <v>2</v>
      </c>
      <c r="AD9" s="263">
        <v>126.19</v>
      </c>
      <c r="AE9" s="264"/>
    </row>
    <row r="10" spans="1:31" ht="13.5" customHeight="1" thickBot="1">
      <c r="A10" s="310"/>
      <c r="B10" s="266" t="s">
        <v>71</v>
      </c>
      <c r="C10" s="267">
        <v>2001</v>
      </c>
      <c r="D10" s="267" t="s">
        <v>3</v>
      </c>
      <c r="E10" s="268" t="s">
        <v>4</v>
      </c>
      <c r="F10" s="269"/>
      <c r="G10" s="270"/>
      <c r="H10" s="271"/>
      <c r="I10" s="270"/>
      <c r="J10" s="272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4">
        <f t="shared" si="0"/>
        <v>0</v>
      </c>
      <c r="AD10" s="275">
        <v>126.19</v>
      </c>
      <c r="AE10" s="247"/>
    </row>
    <row r="11" spans="1:31" ht="13.5" customHeight="1">
      <c r="A11" s="308"/>
      <c r="B11" s="276" t="s">
        <v>219</v>
      </c>
      <c r="C11" s="277">
        <v>1996</v>
      </c>
      <c r="D11" s="278" t="s">
        <v>174</v>
      </c>
      <c r="E11" s="279" t="s">
        <v>19</v>
      </c>
      <c r="F11" s="251">
        <v>24</v>
      </c>
      <c r="G11" s="252">
        <v>32.8</v>
      </c>
      <c r="H11" s="253">
        <v>22</v>
      </c>
      <c r="I11" s="252">
        <v>7.04</v>
      </c>
      <c r="J11" s="254">
        <f>((F11-H11)*60)+(G11-I11)</f>
        <v>145.76</v>
      </c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6">
        <f t="shared" si="0"/>
        <v>0</v>
      </c>
      <c r="AD11" s="257">
        <f>SUM(J11+AC12+AC13+AC11)</f>
        <v>151.76</v>
      </c>
      <c r="AE11" s="241">
        <v>2</v>
      </c>
    </row>
    <row r="12" spans="1:31" ht="13.5" customHeight="1">
      <c r="A12" s="309">
        <v>2</v>
      </c>
      <c r="B12" s="63" t="s">
        <v>92</v>
      </c>
      <c r="C12" s="39">
        <v>2001</v>
      </c>
      <c r="D12" s="24" t="s">
        <v>174</v>
      </c>
      <c r="E12" s="258">
        <v>1</v>
      </c>
      <c r="F12" s="259"/>
      <c r="G12" s="260"/>
      <c r="H12" s="261"/>
      <c r="I12" s="260"/>
      <c r="J12" s="262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>
        <v>2</v>
      </c>
      <c r="AB12" s="158"/>
      <c r="AC12" s="163">
        <f t="shared" si="0"/>
        <v>2</v>
      </c>
      <c r="AD12" s="263">
        <v>151.76</v>
      </c>
      <c r="AE12" s="264"/>
    </row>
    <row r="13" spans="1:31" ht="13.5" customHeight="1" thickBot="1">
      <c r="A13" s="310"/>
      <c r="B13" s="280" t="s">
        <v>78</v>
      </c>
      <c r="C13" s="281">
        <v>1999</v>
      </c>
      <c r="D13" s="281" t="s">
        <v>73</v>
      </c>
      <c r="E13" s="282" t="s">
        <v>4</v>
      </c>
      <c r="F13" s="269"/>
      <c r="G13" s="270"/>
      <c r="H13" s="271"/>
      <c r="I13" s="270"/>
      <c r="J13" s="272"/>
      <c r="K13" s="273"/>
      <c r="L13" s="273"/>
      <c r="M13" s="273"/>
      <c r="N13" s="273"/>
      <c r="O13" s="273">
        <v>2</v>
      </c>
      <c r="P13" s="273"/>
      <c r="Q13" s="273"/>
      <c r="R13" s="273"/>
      <c r="S13" s="273">
        <v>2</v>
      </c>
      <c r="T13" s="273"/>
      <c r="U13" s="273"/>
      <c r="V13" s="273"/>
      <c r="W13" s="273"/>
      <c r="X13" s="273"/>
      <c r="Y13" s="273"/>
      <c r="Z13" s="273"/>
      <c r="AA13" s="273"/>
      <c r="AB13" s="273"/>
      <c r="AC13" s="274">
        <f t="shared" si="0"/>
        <v>4</v>
      </c>
      <c r="AD13" s="275">
        <v>151.76</v>
      </c>
      <c r="AE13" s="247"/>
    </row>
    <row r="14" spans="1:31" ht="13.5" customHeight="1">
      <c r="A14" s="308"/>
      <c r="B14" s="276" t="s">
        <v>52</v>
      </c>
      <c r="C14" s="277">
        <v>1998</v>
      </c>
      <c r="D14" s="277" t="s">
        <v>3</v>
      </c>
      <c r="E14" s="279" t="s">
        <v>4</v>
      </c>
      <c r="F14" s="251">
        <v>44</v>
      </c>
      <c r="G14" s="252">
        <v>32.78</v>
      </c>
      <c r="H14" s="253">
        <v>42</v>
      </c>
      <c r="I14" s="252">
        <v>3.35</v>
      </c>
      <c r="J14" s="254">
        <f>((F14-H14)*60)+(G14-I14)</f>
        <v>149.43</v>
      </c>
      <c r="K14" s="255"/>
      <c r="L14" s="255"/>
      <c r="M14" s="255">
        <v>2</v>
      </c>
      <c r="N14" s="255"/>
      <c r="O14" s="255"/>
      <c r="P14" s="255"/>
      <c r="Q14" s="255"/>
      <c r="R14" s="255"/>
      <c r="S14" s="255"/>
      <c r="T14" s="255">
        <v>2</v>
      </c>
      <c r="U14" s="255"/>
      <c r="V14" s="255"/>
      <c r="W14" s="255">
        <v>2</v>
      </c>
      <c r="X14" s="255"/>
      <c r="Y14" s="255"/>
      <c r="Z14" s="255"/>
      <c r="AA14" s="255"/>
      <c r="AB14" s="255"/>
      <c r="AC14" s="256">
        <f t="shared" si="0"/>
        <v>6</v>
      </c>
      <c r="AD14" s="257">
        <f>SUM(J14+AC15+AC16+AC14)</f>
        <v>159.43</v>
      </c>
      <c r="AE14" s="241">
        <v>3</v>
      </c>
    </row>
    <row r="15" spans="1:31" ht="13.5" customHeight="1">
      <c r="A15" s="309">
        <v>3</v>
      </c>
      <c r="B15" s="63" t="s">
        <v>56</v>
      </c>
      <c r="C15" s="39">
        <v>2000</v>
      </c>
      <c r="D15" s="24" t="s">
        <v>3</v>
      </c>
      <c r="E15" s="258">
        <v>2</v>
      </c>
      <c r="F15" s="259"/>
      <c r="G15" s="260"/>
      <c r="H15" s="261"/>
      <c r="I15" s="260"/>
      <c r="J15" s="262"/>
      <c r="K15" s="158"/>
      <c r="L15" s="158"/>
      <c r="M15" s="158"/>
      <c r="N15" s="158"/>
      <c r="O15" s="158"/>
      <c r="P15" s="158"/>
      <c r="Q15" s="158"/>
      <c r="R15" s="158">
        <v>2</v>
      </c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63">
        <f t="shared" si="0"/>
        <v>2</v>
      </c>
      <c r="AD15" s="263">
        <v>159.43</v>
      </c>
      <c r="AE15" s="264"/>
    </row>
    <row r="16" spans="1:31" ht="13.5" customHeight="1" thickBot="1">
      <c r="A16" s="310"/>
      <c r="B16" s="266" t="s">
        <v>66</v>
      </c>
      <c r="C16" s="267">
        <v>2001</v>
      </c>
      <c r="D16" s="267" t="s">
        <v>3</v>
      </c>
      <c r="E16" s="268" t="s">
        <v>7</v>
      </c>
      <c r="F16" s="269"/>
      <c r="G16" s="270"/>
      <c r="H16" s="271"/>
      <c r="I16" s="270"/>
      <c r="J16" s="272"/>
      <c r="K16" s="273"/>
      <c r="L16" s="273"/>
      <c r="M16" s="273">
        <v>2</v>
      </c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4">
        <f t="shared" si="0"/>
        <v>2</v>
      </c>
      <c r="AD16" s="275">
        <v>159.43</v>
      </c>
      <c r="AE16" s="247"/>
    </row>
    <row r="17" spans="1:31" ht="13.5" customHeight="1">
      <c r="A17" s="308"/>
      <c r="B17" s="283" t="s">
        <v>30</v>
      </c>
      <c r="C17" s="278">
        <v>1996</v>
      </c>
      <c r="D17" s="278" t="s">
        <v>5</v>
      </c>
      <c r="E17" s="250" t="s">
        <v>4</v>
      </c>
      <c r="F17" s="251">
        <v>50</v>
      </c>
      <c r="G17" s="252">
        <v>58.39</v>
      </c>
      <c r="H17" s="253">
        <v>48</v>
      </c>
      <c r="I17" s="252">
        <v>4.18</v>
      </c>
      <c r="J17" s="254">
        <f>((F17-H17)*60)+(G17-I17)</f>
        <v>174.21</v>
      </c>
      <c r="K17" s="255"/>
      <c r="L17" s="255"/>
      <c r="M17" s="255"/>
      <c r="N17" s="255"/>
      <c r="O17" s="255"/>
      <c r="P17" s="255"/>
      <c r="Q17" s="255"/>
      <c r="R17" s="255">
        <v>2</v>
      </c>
      <c r="S17" s="255"/>
      <c r="T17" s="255"/>
      <c r="U17" s="255"/>
      <c r="V17" s="255"/>
      <c r="W17" s="255">
        <v>2</v>
      </c>
      <c r="X17" s="255"/>
      <c r="Y17" s="255"/>
      <c r="Z17" s="255"/>
      <c r="AA17" s="255"/>
      <c r="AB17" s="255"/>
      <c r="AC17" s="256">
        <f t="shared" si="0"/>
        <v>4</v>
      </c>
      <c r="AD17" s="257">
        <f>SUM(J17+AC18+AC19+AC17)</f>
        <v>186.21</v>
      </c>
      <c r="AE17" s="241">
        <v>4</v>
      </c>
    </row>
    <row r="18" spans="1:31" ht="13.5" customHeight="1">
      <c r="A18" s="309">
        <v>4</v>
      </c>
      <c r="B18" s="63" t="s">
        <v>123</v>
      </c>
      <c r="C18" s="39">
        <v>2002</v>
      </c>
      <c r="D18" s="24" t="s">
        <v>5</v>
      </c>
      <c r="E18" s="284" t="s">
        <v>154</v>
      </c>
      <c r="F18" s="259"/>
      <c r="G18" s="260"/>
      <c r="H18" s="261"/>
      <c r="I18" s="260"/>
      <c r="J18" s="262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>
        <v>2</v>
      </c>
      <c r="X18" s="158"/>
      <c r="Y18" s="158"/>
      <c r="Z18" s="158"/>
      <c r="AA18" s="158"/>
      <c r="AB18" s="158"/>
      <c r="AC18" s="163">
        <f t="shared" si="0"/>
        <v>2</v>
      </c>
      <c r="AD18" s="263">
        <v>186.21</v>
      </c>
      <c r="AE18" s="264"/>
    </row>
    <row r="19" spans="1:31" ht="13.5" customHeight="1" thickBot="1">
      <c r="A19" s="310"/>
      <c r="B19" s="280" t="s">
        <v>134</v>
      </c>
      <c r="C19" s="281">
        <v>2000</v>
      </c>
      <c r="D19" s="281" t="s">
        <v>5</v>
      </c>
      <c r="E19" s="282">
        <v>2</v>
      </c>
      <c r="F19" s="269"/>
      <c r="G19" s="270"/>
      <c r="H19" s="271"/>
      <c r="I19" s="270"/>
      <c r="J19" s="272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>
        <v>2</v>
      </c>
      <c r="X19" s="273">
        <v>2</v>
      </c>
      <c r="Y19" s="273"/>
      <c r="Z19" s="273"/>
      <c r="AA19" s="273"/>
      <c r="AB19" s="273">
        <v>2</v>
      </c>
      <c r="AC19" s="274">
        <f t="shared" si="0"/>
        <v>6</v>
      </c>
      <c r="AD19" s="275">
        <v>186.21</v>
      </c>
      <c r="AE19" s="247"/>
    </row>
    <row r="20" spans="1:31" ht="13.5" customHeight="1">
      <c r="A20" s="308"/>
      <c r="B20" s="276" t="s">
        <v>61</v>
      </c>
      <c r="C20" s="277">
        <v>2004</v>
      </c>
      <c r="D20" s="278" t="s">
        <v>3</v>
      </c>
      <c r="E20" s="279" t="s">
        <v>137</v>
      </c>
      <c r="F20" s="251">
        <v>51</v>
      </c>
      <c r="G20" s="252">
        <v>4.78</v>
      </c>
      <c r="H20" s="253">
        <v>48</v>
      </c>
      <c r="I20" s="252">
        <v>2.37</v>
      </c>
      <c r="J20" s="254">
        <f>((F20-H20)*60)+(G20-I20)</f>
        <v>182.41</v>
      </c>
      <c r="K20" s="255"/>
      <c r="L20" s="255"/>
      <c r="M20" s="255"/>
      <c r="N20" s="255"/>
      <c r="O20" s="255"/>
      <c r="P20" s="255"/>
      <c r="Q20" s="255"/>
      <c r="R20" s="255">
        <v>2</v>
      </c>
      <c r="S20" s="255"/>
      <c r="T20" s="255">
        <v>2</v>
      </c>
      <c r="U20" s="255"/>
      <c r="V20" s="255"/>
      <c r="W20" s="255"/>
      <c r="X20" s="255"/>
      <c r="Y20" s="255"/>
      <c r="Z20" s="255"/>
      <c r="AA20" s="255"/>
      <c r="AB20" s="255"/>
      <c r="AC20" s="256">
        <f t="shared" si="0"/>
        <v>4</v>
      </c>
      <c r="AD20" s="257">
        <f>SUM(J20+AC21+AC22+AC20)</f>
        <v>240.41</v>
      </c>
      <c r="AE20" s="241">
        <v>5</v>
      </c>
    </row>
    <row r="21" spans="1:31" ht="13.5" customHeight="1">
      <c r="A21" s="309">
        <v>5</v>
      </c>
      <c r="B21" s="63" t="s">
        <v>132</v>
      </c>
      <c r="C21" s="39">
        <v>2004</v>
      </c>
      <c r="D21" s="24" t="s">
        <v>3</v>
      </c>
      <c r="E21" s="258" t="s">
        <v>146</v>
      </c>
      <c r="F21" s="259"/>
      <c r="G21" s="260"/>
      <c r="H21" s="261"/>
      <c r="I21" s="260"/>
      <c r="J21" s="262"/>
      <c r="K21" s="158"/>
      <c r="L21" s="158"/>
      <c r="M21" s="158"/>
      <c r="N21" s="158"/>
      <c r="O21" s="158"/>
      <c r="P21" s="158"/>
      <c r="Q21" s="158"/>
      <c r="R21" s="158">
        <v>2</v>
      </c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63">
        <f t="shared" si="0"/>
        <v>2</v>
      </c>
      <c r="AD21" s="263">
        <v>240.41</v>
      </c>
      <c r="AE21" s="264"/>
    </row>
    <row r="22" spans="1:31" ht="13.5" customHeight="1" thickBot="1">
      <c r="A22" s="310"/>
      <c r="B22" s="266" t="s">
        <v>60</v>
      </c>
      <c r="C22" s="267">
        <v>2004</v>
      </c>
      <c r="D22" s="281" t="s">
        <v>3</v>
      </c>
      <c r="E22" s="268" t="s">
        <v>7</v>
      </c>
      <c r="F22" s="269"/>
      <c r="G22" s="270"/>
      <c r="H22" s="271"/>
      <c r="I22" s="270"/>
      <c r="J22" s="272"/>
      <c r="K22" s="273">
        <v>2</v>
      </c>
      <c r="L22" s="273"/>
      <c r="M22" s="273"/>
      <c r="N22" s="273"/>
      <c r="O22" s="273"/>
      <c r="P22" s="273"/>
      <c r="Q22" s="273"/>
      <c r="R22" s="273">
        <v>50</v>
      </c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4">
        <f t="shared" si="0"/>
        <v>52</v>
      </c>
      <c r="AD22" s="275">
        <v>240.41</v>
      </c>
      <c r="AE22" s="247"/>
    </row>
    <row r="23" spans="1:31" ht="13.5" customHeight="1">
      <c r="A23" s="308"/>
      <c r="B23" s="249" t="s">
        <v>96</v>
      </c>
      <c r="C23" s="248">
        <v>1992</v>
      </c>
      <c r="D23" s="248" t="s">
        <v>174</v>
      </c>
      <c r="E23" s="250" t="s">
        <v>4</v>
      </c>
      <c r="F23" s="251">
        <v>42</v>
      </c>
      <c r="G23" s="252">
        <v>7.73</v>
      </c>
      <c r="H23" s="253">
        <v>36</v>
      </c>
      <c r="I23" s="252">
        <v>2.32</v>
      </c>
      <c r="J23" s="254">
        <f>((F23-H23)*60)+(G23-I23)</f>
        <v>365.41</v>
      </c>
      <c r="K23" s="255"/>
      <c r="L23" s="255"/>
      <c r="M23" s="255"/>
      <c r="N23" s="255"/>
      <c r="O23" s="255"/>
      <c r="P23" s="255"/>
      <c r="Q23" s="255"/>
      <c r="R23" s="255">
        <v>2</v>
      </c>
      <c r="S23" s="255"/>
      <c r="T23" s="255"/>
      <c r="U23" s="255"/>
      <c r="V23" s="255"/>
      <c r="W23" s="255"/>
      <c r="X23" s="255"/>
      <c r="Y23" s="255"/>
      <c r="Z23" s="255"/>
      <c r="AA23" s="255">
        <v>2</v>
      </c>
      <c r="AB23" s="255"/>
      <c r="AC23" s="256">
        <f t="shared" si="0"/>
        <v>4</v>
      </c>
      <c r="AD23" s="257">
        <f>SUM(J23+AC24+AC25+AC23)</f>
        <v>375.41</v>
      </c>
      <c r="AE23" s="241">
        <v>6</v>
      </c>
    </row>
    <row r="24" spans="1:31" ht="13.5" customHeight="1">
      <c r="A24" s="309">
        <v>6</v>
      </c>
      <c r="B24" s="71" t="s">
        <v>91</v>
      </c>
      <c r="C24" s="1">
        <v>2000</v>
      </c>
      <c r="D24" s="1" t="s">
        <v>174</v>
      </c>
      <c r="E24" s="284">
        <v>1</v>
      </c>
      <c r="F24" s="259"/>
      <c r="G24" s="260"/>
      <c r="H24" s="261"/>
      <c r="I24" s="260"/>
      <c r="J24" s="262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>
        <v>2</v>
      </c>
      <c r="AC24" s="163">
        <f t="shared" si="0"/>
        <v>2</v>
      </c>
      <c r="AD24" s="263">
        <v>375.41</v>
      </c>
      <c r="AE24" s="264"/>
    </row>
    <row r="25" spans="1:31" ht="13.5" customHeight="1" thickBot="1">
      <c r="A25" s="310"/>
      <c r="B25" s="285" t="s">
        <v>240</v>
      </c>
      <c r="C25" s="265">
        <v>2004</v>
      </c>
      <c r="D25" s="265" t="s">
        <v>174</v>
      </c>
      <c r="E25" s="282" t="s">
        <v>7</v>
      </c>
      <c r="F25" s="269"/>
      <c r="G25" s="270"/>
      <c r="H25" s="271"/>
      <c r="I25" s="270"/>
      <c r="J25" s="272"/>
      <c r="K25" s="273"/>
      <c r="L25" s="273"/>
      <c r="M25" s="273"/>
      <c r="N25" s="273"/>
      <c r="O25" s="273"/>
      <c r="P25" s="273"/>
      <c r="Q25" s="273">
        <v>2</v>
      </c>
      <c r="R25" s="273"/>
      <c r="S25" s="273"/>
      <c r="T25" s="273"/>
      <c r="U25" s="273"/>
      <c r="V25" s="273"/>
      <c r="W25" s="273"/>
      <c r="X25" s="273"/>
      <c r="Y25" s="273"/>
      <c r="Z25" s="273"/>
      <c r="AA25" s="273">
        <v>2</v>
      </c>
      <c r="AB25" s="273"/>
      <c r="AC25" s="274">
        <f t="shared" si="0"/>
        <v>4</v>
      </c>
      <c r="AD25" s="275">
        <v>375.41</v>
      </c>
      <c r="AE25" s="247"/>
    </row>
    <row r="26" spans="1:31" ht="13.5" customHeight="1">
      <c r="A26" s="308"/>
      <c r="B26" s="276" t="s">
        <v>58</v>
      </c>
      <c r="C26" s="277">
        <v>2001</v>
      </c>
      <c r="D26" s="278" t="s">
        <v>3</v>
      </c>
      <c r="E26" s="279" t="s">
        <v>7</v>
      </c>
      <c r="F26" s="251"/>
      <c r="G26" s="252"/>
      <c r="H26" s="253"/>
      <c r="I26" s="252"/>
      <c r="J26" s="254"/>
      <c r="K26" s="255"/>
      <c r="L26" s="255">
        <v>2</v>
      </c>
      <c r="M26" s="255"/>
      <c r="N26" s="255"/>
      <c r="O26" s="255"/>
      <c r="P26" s="255"/>
      <c r="Q26" s="255"/>
      <c r="R26" s="255">
        <v>2</v>
      </c>
      <c r="S26" s="255"/>
      <c r="T26" s="255"/>
      <c r="U26" s="255">
        <v>2</v>
      </c>
      <c r="V26" s="255"/>
      <c r="W26" s="255"/>
      <c r="X26" s="255">
        <v>2</v>
      </c>
      <c r="Y26" s="255"/>
      <c r="Z26" s="255"/>
      <c r="AA26" s="255">
        <v>2</v>
      </c>
      <c r="AB26" s="255"/>
      <c r="AC26" s="256">
        <f t="shared" si="0"/>
        <v>10</v>
      </c>
      <c r="AD26" s="257">
        <v>564.41</v>
      </c>
      <c r="AE26" s="241">
        <v>7</v>
      </c>
    </row>
    <row r="27" spans="1:31" ht="13.5" customHeight="1">
      <c r="A27" s="309">
        <v>7</v>
      </c>
      <c r="B27" s="63" t="s">
        <v>121</v>
      </c>
      <c r="C27" s="39">
        <v>2002</v>
      </c>
      <c r="D27" s="39" t="s">
        <v>3</v>
      </c>
      <c r="E27" s="258" t="s">
        <v>141</v>
      </c>
      <c r="F27" s="259"/>
      <c r="G27" s="260"/>
      <c r="H27" s="261"/>
      <c r="I27" s="260"/>
      <c r="J27" s="262"/>
      <c r="K27" s="158"/>
      <c r="L27" s="158"/>
      <c r="M27" s="158">
        <v>50</v>
      </c>
      <c r="N27" s="158"/>
      <c r="O27" s="158"/>
      <c r="P27" s="158"/>
      <c r="Q27" s="158">
        <v>50</v>
      </c>
      <c r="R27" s="158">
        <v>2</v>
      </c>
      <c r="S27" s="158"/>
      <c r="T27" s="158">
        <v>50</v>
      </c>
      <c r="U27" s="158"/>
      <c r="V27" s="158">
        <v>2</v>
      </c>
      <c r="W27" s="158">
        <v>50</v>
      </c>
      <c r="X27" s="158">
        <v>50</v>
      </c>
      <c r="Y27" s="158"/>
      <c r="Z27" s="158">
        <v>2</v>
      </c>
      <c r="AA27" s="158">
        <v>2</v>
      </c>
      <c r="AB27" s="158">
        <v>2</v>
      </c>
      <c r="AC27" s="163">
        <f t="shared" si="0"/>
        <v>260</v>
      </c>
      <c r="AD27" s="263">
        <v>564.41</v>
      </c>
      <c r="AE27" s="264"/>
    </row>
    <row r="28" spans="1:31" ht="13.5" customHeight="1" thickBot="1">
      <c r="A28" s="310"/>
      <c r="B28" s="266" t="s">
        <v>145</v>
      </c>
      <c r="C28" s="267">
        <v>2002</v>
      </c>
      <c r="D28" s="281" t="s">
        <v>3</v>
      </c>
      <c r="E28" s="268">
        <v>3</v>
      </c>
      <c r="F28" s="269">
        <v>36</v>
      </c>
      <c r="G28" s="270">
        <v>55.02</v>
      </c>
      <c r="H28" s="271">
        <v>32</v>
      </c>
      <c r="I28" s="270">
        <v>0.61</v>
      </c>
      <c r="J28" s="272">
        <f>((F28-H28)*60)+(G28-I28)</f>
        <v>294.41</v>
      </c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4">
        <f t="shared" si="0"/>
        <v>0</v>
      </c>
      <c r="AD28" s="275">
        <f>SUM(J28+AC32+AC33+AC28)</f>
        <v>294.41</v>
      </c>
      <c r="AE28" s="247"/>
    </row>
    <row r="29" spans="1:31" ht="18" customHeight="1" thickBot="1">
      <c r="A29" s="336" t="s">
        <v>337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8"/>
    </row>
    <row r="30" spans="1:31" ht="17.25" customHeight="1">
      <c r="A30" s="306" t="s">
        <v>0</v>
      </c>
      <c r="B30" s="339" t="s">
        <v>360</v>
      </c>
      <c r="C30" s="239" t="s">
        <v>348</v>
      </c>
      <c r="D30" s="341" t="s">
        <v>13</v>
      </c>
      <c r="E30" s="240" t="s">
        <v>14</v>
      </c>
      <c r="F30" s="343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5"/>
      <c r="AE30" s="241" t="s">
        <v>17</v>
      </c>
    </row>
    <row r="31" spans="1:31" ht="19.5" customHeight="1" thickBot="1">
      <c r="A31" s="307" t="s">
        <v>384</v>
      </c>
      <c r="B31" s="340"/>
      <c r="C31" s="242" t="s">
        <v>195</v>
      </c>
      <c r="D31" s="342"/>
      <c r="E31" s="243" t="s">
        <v>18</v>
      </c>
      <c r="F31" s="328" t="s">
        <v>43</v>
      </c>
      <c r="G31" s="329"/>
      <c r="H31" s="330" t="s">
        <v>44</v>
      </c>
      <c r="I31" s="329"/>
      <c r="J31" s="244" t="s">
        <v>1</v>
      </c>
      <c r="K31" s="245">
        <v>1</v>
      </c>
      <c r="L31" s="245">
        <v>2</v>
      </c>
      <c r="M31" s="245">
        <v>3</v>
      </c>
      <c r="N31" s="245">
        <v>4</v>
      </c>
      <c r="O31" s="245">
        <v>5</v>
      </c>
      <c r="P31" s="245">
        <v>6</v>
      </c>
      <c r="Q31" s="245">
        <v>7</v>
      </c>
      <c r="R31" s="245">
        <v>8</v>
      </c>
      <c r="S31" s="245">
        <v>9</v>
      </c>
      <c r="T31" s="245">
        <v>10</v>
      </c>
      <c r="U31" s="245">
        <v>11</v>
      </c>
      <c r="V31" s="245">
        <v>12</v>
      </c>
      <c r="W31" s="245">
        <v>13</v>
      </c>
      <c r="X31" s="245">
        <v>14</v>
      </c>
      <c r="Y31" s="245">
        <v>15</v>
      </c>
      <c r="Z31" s="245">
        <v>16</v>
      </c>
      <c r="AA31" s="245">
        <v>17</v>
      </c>
      <c r="AB31" s="245">
        <v>18</v>
      </c>
      <c r="AC31" s="246" t="s">
        <v>2</v>
      </c>
      <c r="AD31" s="246" t="s">
        <v>301</v>
      </c>
      <c r="AE31" s="247"/>
    </row>
    <row r="32" spans="1:31" ht="14.25" customHeight="1">
      <c r="A32" s="308"/>
      <c r="B32" s="283" t="s">
        <v>79</v>
      </c>
      <c r="C32" s="278">
        <v>1981</v>
      </c>
      <c r="D32" s="278" t="s">
        <v>73</v>
      </c>
      <c r="E32" s="250" t="s">
        <v>19</v>
      </c>
      <c r="F32" s="251">
        <v>29</v>
      </c>
      <c r="G32" s="252">
        <v>41.15</v>
      </c>
      <c r="H32" s="253">
        <v>28</v>
      </c>
      <c r="I32" s="252">
        <v>2.29</v>
      </c>
      <c r="J32" s="254">
        <f>((F32-H32)*60)+(G32-I32)</f>
        <v>98.86</v>
      </c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6">
        <f aca="true" t="shared" si="1" ref="AC32:AC58">SUM(K32+L32+M32+N32+O32+P32+Q32+R32+S32+T32+U32+V32+W32+X32+Y32+Z32+AA32+AB32)</f>
        <v>0</v>
      </c>
      <c r="AD32" s="257">
        <f>SUM(J32+AC33+AC34+AC32)</f>
        <v>98.86</v>
      </c>
      <c r="AE32" s="241">
        <v>1</v>
      </c>
    </row>
    <row r="33" spans="1:31" s="154" customFormat="1" ht="14.25" customHeight="1">
      <c r="A33" s="309">
        <v>1</v>
      </c>
      <c r="B33" s="60" t="s">
        <v>75</v>
      </c>
      <c r="C33" s="24">
        <v>1982</v>
      </c>
      <c r="D33" s="24" t="s">
        <v>73</v>
      </c>
      <c r="E33" s="284" t="s">
        <v>19</v>
      </c>
      <c r="F33" s="259"/>
      <c r="G33" s="260"/>
      <c r="H33" s="261"/>
      <c r="I33" s="260"/>
      <c r="J33" s="262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63">
        <f t="shared" si="1"/>
        <v>0</v>
      </c>
      <c r="AD33" s="263">
        <v>98.86</v>
      </c>
      <c r="AE33" s="264"/>
    </row>
    <row r="34" spans="1:31" ht="14.25" customHeight="1" thickBot="1">
      <c r="A34" s="310"/>
      <c r="B34" s="280" t="s">
        <v>183</v>
      </c>
      <c r="C34" s="281">
        <v>1996</v>
      </c>
      <c r="D34" s="281" t="s">
        <v>73</v>
      </c>
      <c r="E34" s="282" t="s">
        <v>19</v>
      </c>
      <c r="F34" s="269"/>
      <c r="G34" s="270"/>
      <c r="H34" s="271"/>
      <c r="I34" s="270"/>
      <c r="J34" s="272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4">
        <f t="shared" si="1"/>
        <v>0</v>
      </c>
      <c r="AD34" s="275">
        <v>98.86</v>
      </c>
      <c r="AE34" s="247"/>
    </row>
    <row r="35" spans="1:31" ht="14.25" customHeight="1">
      <c r="A35" s="308"/>
      <c r="B35" s="283" t="s">
        <v>29</v>
      </c>
      <c r="C35" s="278">
        <v>2000</v>
      </c>
      <c r="D35" s="278" t="s">
        <v>5</v>
      </c>
      <c r="E35" s="250" t="s">
        <v>4</v>
      </c>
      <c r="F35" s="251">
        <v>33</v>
      </c>
      <c r="G35" s="252">
        <v>42.98</v>
      </c>
      <c r="H35" s="253">
        <v>32</v>
      </c>
      <c r="I35" s="252">
        <v>3.52</v>
      </c>
      <c r="J35" s="254">
        <f>((F35-H35)*60)+(G35-I35)</f>
        <v>99.46</v>
      </c>
      <c r="K35" s="255"/>
      <c r="L35" s="255"/>
      <c r="M35" s="255"/>
      <c r="N35" s="255"/>
      <c r="O35" s="255"/>
      <c r="P35" s="255"/>
      <c r="Q35" s="255"/>
      <c r="R35" s="255">
        <v>2</v>
      </c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6">
        <f t="shared" si="1"/>
        <v>2</v>
      </c>
      <c r="AD35" s="257">
        <f>SUM(J35+AC36+AC37+AC35)</f>
        <v>101.46</v>
      </c>
      <c r="AE35" s="241">
        <v>2</v>
      </c>
    </row>
    <row r="36" spans="1:31" ht="14.25" customHeight="1">
      <c r="A36" s="309">
        <v>2</v>
      </c>
      <c r="B36" s="60" t="s">
        <v>10</v>
      </c>
      <c r="C36" s="24">
        <v>1996</v>
      </c>
      <c r="D36" s="24" t="s">
        <v>5</v>
      </c>
      <c r="E36" s="284" t="s">
        <v>4</v>
      </c>
      <c r="F36" s="259"/>
      <c r="G36" s="260"/>
      <c r="H36" s="261"/>
      <c r="I36" s="260"/>
      <c r="J36" s="262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63">
        <f t="shared" si="1"/>
        <v>0</v>
      </c>
      <c r="AD36" s="263">
        <v>101.46</v>
      </c>
      <c r="AE36" s="264"/>
    </row>
    <row r="37" spans="1:31" ht="14.25" customHeight="1" thickBot="1">
      <c r="A37" s="310"/>
      <c r="B37" s="280" t="s">
        <v>199</v>
      </c>
      <c r="C37" s="281">
        <v>1995</v>
      </c>
      <c r="D37" s="281" t="s">
        <v>5</v>
      </c>
      <c r="E37" s="282" t="s">
        <v>19</v>
      </c>
      <c r="F37" s="269"/>
      <c r="G37" s="270"/>
      <c r="H37" s="271"/>
      <c r="I37" s="270"/>
      <c r="J37" s="272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4">
        <f t="shared" si="1"/>
        <v>0</v>
      </c>
      <c r="AD37" s="275">
        <v>101.46</v>
      </c>
      <c r="AE37" s="247"/>
    </row>
    <row r="38" spans="1:31" ht="14.25" customHeight="1">
      <c r="A38" s="308"/>
      <c r="B38" s="283" t="s">
        <v>23</v>
      </c>
      <c r="C38" s="278">
        <v>1989</v>
      </c>
      <c r="D38" s="278" t="s">
        <v>5</v>
      </c>
      <c r="E38" s="250" t="s">
        <v>19</v>
      </c>
      <c r="F38" s="251">
        <v>53</v>
      </c>
      <c r="G38" s="252">
        <v>42.22</v>
      </c>
      <c r="H38" s="253">
        <v>52</v>
      </c>
      <c r="I38" s="252">
        <v>1.9</v>
      </c>
      <c r="J38" s="254">
        <f>((F38-H38)*60)+(G38-I38)</f>
        <v>100.32</v>
      </c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6">
        <f t="shared" si="1"/>
        <v>0</v>
      </c>
      <c r="AD38" s="257">
        <f>SUM(J38+AC39+AC40+AC38)</f>
        <v>104.32</v>
      </c>
      <c r="AE38" s="241">
        <v>3</v>
      </c>
    </row>
    <row r="39" spans="1:31" ht="14.25" customHeight="1">
      <c r="A39" s="309">
        <v>3</v>
      </c>
      <c r="B39" s="60" t="s">
        <v>6</v>
      </c>
      <c r="C39" s="24">
        <v>1994</v>
      </c>
      <c r="D39" s="24" t="s">
        <v>5</v>
      </c>
      <c r="E39" s="284" t="s">
        <v>19</v>
      </c>
      <c r="F39" s="259"/>
      <c r="G39" s="260"/>
      <c r="H39" s="261"/>
      <c r="I39" s="260"/>
      <c r="J39" s="262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63">
        <f t="shared" si="1"/>
        <v>0</v>
      </c>
      <c r="AD39" s="263">
        <v>104.32</v>
      </c>
      <c r="AE39" s="264"/>
    </row>
    <row r="40" spans="1:31" ht="14.25" customHeight="1" thickBot="1">
      <c r="A40" s="310"/>
      <c r="B40" s="280" t="s">
        <v>8</v>
      </c>
      <c r="C40" s="281">
        <v>1996</v>
      </c>
      <c r="D40" s="281" t="s">
        <v>5</v>
      </c>
      <c r="E40" s="282" t="s">
        <v>4</v>
      </c>
      <c r="F40" s="269"/>
      <c r="G40" s="270"/>
      <c r="H40" s="271"/>
      <c r="I40" s="270"/>
      <c r="J40" s="272"/>
      <c r="K40" s="273"/>
      <c r="L40" s="273"/>
      <c r="M40" s="273"/>
      <c r="N40" s="273"/>
      <c r="O40" s="273"/>
      <c r="P40" s="273"/>
      <c r="Q40" s="273"/>
      <c r="R40" s="273">
        <v>2</v>
      </c>
      <c r="S40" s="273"/>
      <c r="T40" s="273"/>
      <c r="U40" s="273"/>
      <c r="V40" s="273"/>
      <c r="W40" s="273"/>
      <c r="X40" s="273"/>
      <c r="Y40" s="273"/>
      <c r="Z40" s="273"/>
      <c r="AA40" s="273">
        <v>2</v>
      </c>
      <c r="AB40" s="273"/>
      <c r="AC40" s="274">
        <f t="shared" si="1"/>
        <v>4</v>
      </c>
      <c r="AD40" s="275">
        <v>104.32</v>
      </c>
      <c r="AE40" s="247"/>
    </row>
    <row r="41" spans="1:31" ht="14.25" customHeight="1">
      <c r="A41" s="308"/>
      <c r="B41" s="286" t="s">
        <v>386</v>
      </c>
      <c r="C41" s="278">
        <v>1985</v>
      </c>
      <c r="D41" s="278" t="s">
        <v>5</v>
      </c>
      <c r="E41" s="250" t="s">
        <v>19</v>
      </c>
      <c r="F41" s="251">
        <v>3</v>
      </c>
      <c r="G41" s="252">
        <v>51.02</v>
      </c>
      <c r="H41" s="253">
        <v>2</v>
      </c>
      <c r="I41" s="252">
        <v>0.57</v>
      </c>
      <c r="J41" s="254">
        <f>((F41-H41)*60)+(G41-I41)</f>
        <v>110.45</v>
      </c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6">
        <f t="shared" si="1"/>
        <v>0</v>
      </c>
      <c r="AD41" s="257">
        <f>SUM(J41+AC42+AC43+AC41)</f>
        <v>110.45</v>
      </c>
      <c r="AE41" s="241">
        <v>4</v>
      </c>
    </row>
    <row r="42" spans="1:31" ht="14.25" customHeight="1">
      <c r="A42" s="309">
        <v>4</v>
      </c>
      <c r="B42" s="63" t="s">
        <v>22</v>
      </c>
      <c r="C42" s="39">
        <v>1986</v>
      </c>
      <c r="D42" s="24" t="s">
        <v>5</v>
      </c>
      <c r="E42" s="284" t="s">
        <v>19</v>
      </c>
      <c r="F42" s="259"/>
      <c r="G42" s="260"/>
      <c r="H42" s="261"/>
      <c r="I42" s="260"/>
      <c r="J42" s="262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63">
        <f t="shared" si="1"/>
        <v>0</v>
      </c>
      <c r="AD42" s="263">
        <v>110.45</v>
      </c>
      <c r="AE42" s="264"/>
    </row>
    <row r="43" spans="1:31" ht="14.25" customHeight="1" thickBot="1">
      <c r="A43" s="310"/>
      <c r="B43" s="280" t="s">
        <v>25</v>
      </c>
      <c r="C43" s="281">
        <v>1999</v>
      </c>
      <c r="D43" s="281" t="s">
        <v>5</v>
      </c>
      <c r="E43" s="282" t="s">
        <v>4</v>
      </c>
      <c r="F43" s="269"/>
      <c r="G43" s="270"/>
      <c r="H43" s="271"/>
      <c r="I43" s="270"/>
      <c r="J43" s="272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4">
        <f t="shared" si="1"/>
        <v>0</v>
      </c>
      <c r="AD43" s="275">
        <v>110.45</v>
      </c>
      <c r="AE43" s="247"/>
    </row>
    <row r="44" spans="1:31" ht="14.25" customHeight="1">
      <c r="A44" s="308"/>
      <c r="B44" s="276" t="s">
        <v>54</v>
      </c>
      <c r="C44" s="277">
        <v>2000</v>
      </c>
      <c r="D44" s="278" t="s">
        <v>3</v>
      </c>
      <c r="E44" s="279">
        <v>1</v>
      </c>
      <c r="F44" s="251">
        <v>51</v>
      </c>
      <c r="G44" s="252">
        <v>56.92</v>
      </c>
      <c r="H44" s="253">
        <v>50</v>
      </c>
      <c r="I44" s="252">
        <v>5.3</v>
      </c>
      <c r="J44" s="254">
        <f>((F44-H44)*60)+(G44-I44)</f>
        <v>111.62</v>
      </c>
      <c r="K44" s="255"/>
      <c r="L44" s="255"/>
      <c r="M44" s="255"/>
      <c r="N44" s="255"/>
      <c r="O44" s="255"/>
      <c r="P44" s="255"/>
      <c r="Q44" s="255"/>
      <c r="R44" s="255">
        <v>2</v>
      </c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6">
        <f t="shared" si="1"/>
        <v>2</v>
      </c>
      <c r="AD44" s="257">
        <f>SUM(J44+AC45+AC46+AC44)</f>
        <v>119.62</v>
      </c>
      <c r="AE44" s="241">
        <v>5</v>
      </c>
    </row>
    <row r="45" spans="1:31" ht="14.25" customHeight="1">
      <c r="A45" s="309">
        <v>5</v>
      </c>
      <c r="B45" s="63" t="s">
        <v>57</v>
      </c>
      <c r="C45" s="39">
        <v>2001</v>
      </c>
      <c r="D45" s="39" t="s">
        <v>3</v>
      </c>
      <c r="E45" s="258">
        <v>1</v>
      </c>
      <c r="F45" s="259"/>
      <c r="G45" s="260"/>
      <c r="H45" s="261"/>
      <c r="I45" s="260"/>
      <c r="J45" s="262"/>
      <c r="K45" s="158"/>
      <c r="L45" s="158"/>
      <c r="M45" s="158"/>
      <c r="N45" s="158"/>
      <c r="O45" s="158"/>
      <c r="P45" s="158"/>
      <c r="Q45" s="158"/>
      <c r="R45" s="158">
        <v>2</v>
      </c>
      <c r="S45" s="158"/>
      <c r="T45" s="158"/>
      <c r="U45" s="158"/>
      <c r="V45" s="158"/>
      <c r="W45" s="158"/>
      <c r="X45" s="158"/>
      <c r="Y45" s="158"/>
      <c r="Z45" s="158"/>
      <c r="AA45" s="158">
        <v>2</v>
      </c>
      <c r="AB45" s="158"/>
      <c r="AC45" s="163">
        <f t="shared" si="1"/>
        <v>4</v>
      </c>
      <c r="AD45" s="263">
        <v>119.62</v>
      </c>
      <c r="AE45" s="264"/>
    </row>
    <row r="46" spans="1:31" ht="14.25" customHeight="1" thickBot="1">
      <c r="A46" s="310"/>
      <c r="B46" s="266" t="s">
        <v>55</v>
      </c>
      <c r="C46" s="267">
        <v>2000</v>
      </c>
      <c r="D46" s="281" t="s">
        <v>3</v>
      </c>
      <c r="E46" s="268">
        <v>1</v>
      </c>
      <c r="F46" s="269"/>
      <c r="G46" s="270"/>
      <c r="H46" s="271"/>
      <c r="I46" s="270"/>
      <c r="J46" s="272"/>
      <c r="K46" s="273"/>
      <c r="L46" s="273"/>
      <c r="M46" s="273"/>
      <c r="N46" s="273"/>
      <c r="O46" s="273"/>
      <c r="P46" s="273"/>
      <c r="Q46" s="273"/>
      <c r="R46" s="273">
        <v>2</v>
      </c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4">
        <f t="shared" si="1"/>
        <v>2</v>
      </c>
      <c r="AD46" s="275">
        <v>119.62</v>
      </c>
      <c r="AE46" s="247"/>
    </row>
    <row r="47" spans="1:31" ht="14.25" customHeight="1">
      <c r="A47" s="308"/>
      <c r="B47" s="283" t="s">
        <v>24</v>
      </c>
      <c r="C47" s="278">
        <v>2002</v>
      </c>
      <c r="D47" s="278" t="s">
        <v>5</v>
      </c>
      <c r="E47" s="250">
        <v>1</v>
      </c>
      <c r="F47" s="251">
        <v>55</v>
      </c>
      <c r="G47" s="252">
        <v>59.39</v>
      </c>
      <c r="H47" s="253">
        <v>54</v>
      </c>
      <c r="I47" s="252">
        <v>5.5</v>
      </c>
      <c r="J47" s="254">
        <f>((F47-H47)*60)+(G47-I47)</f>
        <v>113.89</v>
      </c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>
        <v>2</v>
      </c>
      <c r="AC47" s="256">
        <f t="shared" si="1"/>
        <v>2</v>
      </c>
      <c r="AD47" s="257">
        <f>SUM(J47+AC48+AC49+AC47)</f>
        <v>121.89</v>
      </c>
      <c r="AE47" s="241">
        <v>6</v>
      </c>
    </row>
    <row r="48" spans="1:31" ht="14.25" customHeight="1">
      <c r="A48" s="309">
        <v>6</v>
      </c>
      <c r="B48" s="63" t="s">
        <v>108</v>
      </c>
      <c r="C48" s="39">
        <v>2002</v>
      </c>
      <c r="D48" s="24" t="s">
        <v>5</v>
      </c>
      <c r="E48" s="284">
        <v>2</v>
      </c>
      <c r="F48" s="259"/>
      <c r="G48" s="260"/>
      <c r="H48" s="261"/>
      <c r="I48" s="260"/>
      <c r="J48" s="262"/>
      <c r="K48" s="158"/>
      <c r="L48" s="158"/>
      <c r="M48" s="158"/>
      <c r="N48" s="158"/>
      <c r="O48" s="158"/>
      <c r="P48" s="158"/>
      <c r="Q48" s="158"/>
      <c r="R48" s="158">
        <v>2</v>
      </c>
      <c r="S48" s="158"/>
      <c r="T48" s="158"/>
      <c r="U48" s="158"/>
      <c r="V48" s="158"/>
      <c r="W48" s="158">
        <v>2</v>
      </c>
      <c r="X48" s="158"/>
      <c r="Y48" s="158"/>
      <c r="Z48" s="158"/>
      <c r="AA48" s="158"/>
      <c r="AB48" s="158"/>
      <c r="AC48" s="163">
        <f t="shared" si="1"/>
        <v>4</v>
      </c>
      <c r="AD48" s="263">
        <v>121.89</v>
      </c>
      <c r="AE48" s="264"/>
    </row>
    <row r="49" spans="1:31" ht="14.25" customHeight="1" thickBot="1">
      <c r="A49" s="310"/>
      <c r="B49" s="280" t="s">
        <v>26</v>
      </c>
      <c r="C49" s="281">
        <v>2001</v>
      </c>
      <c r="D49" s="281" t="s">
        <v>5</v>
      </c>
      <c r="E49" s="282">
        <v>1</v>
      </c>
      <c r="F49" s="269"/>
      <c r="G49" s="270"/>
      <c r="H49" s="271"/>
      <c r="I49" s="270"/>
      <c r="J49" s="272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>
        <v>2</v>
      </c>
      <c r="AB49" s="273"/>
      <c r="AC49" s="274">
        <f t="shared" si="1"/>
        <v>2</v>
      </c>
      <c r="AD49" s="275">
        <v>121.89</v>
      </c>
      <c r="AE49" s="247"/>
    </row>
    <row r="50" spans="1:31" ht="14.25" customHeight="1">
      <c r="A50" s="308"/>
      <c r="B50" s="283" t="s">
        <v>114</v>
      </c>
      <c r="C50" s="278">
        <v>1999</v>
      </c>
      <c r="D50" s="278" t="s">
        <v>73</v>
      </c>
      <c r="E50" s="250">
        <v>1</v>
      </c>
      <c r="F50" s="251">
        <v>16</v>
      </c>
      <c r="G50" s="252">
        <v>3.7</v>
      </c>
      <c r="H50" s="253">
        <v>14</v>
      </c>
      <c r="I50" s="252">
        <v>2.3</v>
      </c>
      <c r="J50" s="254">
        <f>((F50-H50)*60)+(G50-I50)</f>
        <v>121.4</v>
      </c>
      <c r="K50" s="255"/>
      <c r="L50" s="255"/>
      <c r="M50" s="255"/>
      <c r="N50" s="255"/>
      <c r="O50" s="255"/>
      <c r="P50" s="255"/>
      <c r="Q50" s="255"/>
      <c r="R50" s="255">
        <v>2</v>
      </c>
      <c r="S50" s="255"/>
      <c r="T50" s="255">
        <v>2</v>
      </c>
      <c r="U50" s="255"/>
      <c r="V50" s="255"/>
      <c r="W50" s="255"/>
      <c r="X50" s="255"/>
      <c r="Y50" s="255"/>
      <c r="Z50" s="255"/>
      <c r="AA50" s="255"/>
      <c r="AB50" s="255"/>
      <c r="AC50" s="256">
        <f t="shared" si="1"/>
        <v>4</v>
      </c>
      <c r="AD50" s="257">
        <f>SUM(J50+AC51+AC52+AC50)</f>
        <v>127.4</v>
      </c>
      <c r="AE50" s="241">
        <v>7</v>
      </c>
    </row>
    <row r="51" spans="1:31" ht="14.25" customHeight="1">
      <c r="A51" s="309">
        <v>7</v>
      </c>
      <c r="B51" s="60" t="s">
        <v>77</v>
      </c>
      <c r="C51" s="24">
        <v>1998</v>
      </c>
      <c r="D51" s="24" t="s">
        <v>73</v>
      </c>
      <c r="E51" s="284">
        <v>1</v>
      </c>
      <c r="F51" s="259"/>
      <c r="G51" s="260"/>
      <c r="H51" s="261"/>
      <c r="I51" s="260"/>
      <c r="J51" s="262"/>
      <c r="K51" s="158"/>
      <c r="L51" s="158"/>
      <c r="M51" s="158"/>
      <c r="N51" s="158"/>
      <c r="O51" s="158"/>
      <c r="P51" s="158"/>
      <c r="Q51" s="158"/>
      <c r="R51" s="158"/>
      <c r="S51" s="158">
        <v>2</v>
      </c>
      <c r="T51" s="158"/>
      <c r="U51" s="158"/>
      <c r="V51" s="158"/>
      <c r="W51" s="158"/>
      <c r="X51" s="158"/>
      <c r="Y51" s="158"/>
      <c r="Z51" s="158"/>
      <c r="AA51" s="158"/>
      <c r="AB51" s="158"/>
      <c r="AC51" s="163">
        <f t="shared" si="1"/>
        <v>2</v>
      </c>
      <c r="AD51" s="263">
        <v>127.4</v>
      </c>
      <c r="AE51" s="264"/>
    </row>
    <row r="52" spans="1:31" ht="14.25" customHeight="1" thickBot="1">
      <c r="A52" s="310"/>
      <c r="B52" s="280" t="s">
        <v>74</v>
      </c>
      <c r="C52" s="281">
        <v>1999</v>
      </c>
      <c r="D52" s="281" t="s">
        <v>73</v>
      </c>
      <c r="E52" s="282">
        <v>1</v>
      </c>
      <c r="F52" s="269"/>
      <c r="G52" s="270"/>
      <c r="H52" s="271"/>
      <c r="I52" s="270"/>
      <c r="J52" s="272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4">
        <f t="shared" si="1"/>
        <v>0</v>
      </c>
      <c r="AD52" s="275">
        <v>127.4</v>
      </c>
      <c r="AE52" s="247"/>
    </row>
    <row r="53" spans="1:31" ht="14.25" customHeight="1">
      <c r="A53" s="308"/>
      <c r="B53" s="276" t="s">
        <v>34</v>
      </c>
      <c r="C53" s="277">
        <v>1985</v>
      </c>
      <c r="D53" s="277" t="s">
        <v>11</v>
      </c>
      <c r="E53" s="279" t="s">
        <v>4</v>
      </c>
      <c r="F53" s="251">
        <v>46</v>
      </c>
      <c r="G53" s="252">
        <v>9.04</v>
      </c>
      <c r="H53" s="253">
        <v>44</v>
      </c>
      <c r="I53" s="252">
        <v>1.99</v>
      </c>
      <c r="J53" s="254">
        <f>((F53-H53)*60)+(G53-I53)</f>
        <v>127.05</v>
      </c>
      <c r="K53" s="255"/>
      <c r="L53" s="255"/>
      <c r="M53" s="255"/>
      <c r="N53" s="255"/>
      <c r="O53" s="255"/>
      <c r="P53" s="255"/>
      <c r="Q53" s="255"/>
      <c r="R53" s="255">
        <v>2</v>
      </c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6">
        <f t="shared" si="1"/>
        <v>2</v>
      </c>
      <c r="AD53" s="257">
        <f>SUM(J53+AC54+AC55+AC53)</f>
        <v>129.05</v>
      </c>
      <c r="AE53" s="241">
        <v>8</v>
      </c>
    </row>
    <row r="54" spans="1:31" ht="14.25" customHeight="1">
      <c r="A54" s="309">
        <v>8</v>
      </c>
      <c r="B54" s="63" t="s">
        <v>35</v>
      </c>
      <c r="C54" s="39">
        <v>1983</v>
      </c>
      <c r="D54" s="39" t="s">
        <v>11</v>
      </c>
      <c r="E54" s="258" t="s">
        <v>4</v>
      </c>
      <c r="F54" s="259"/>
      <c r="G54" s="260"/>
      <c r="H54" s="261"/>
      <c r="I54" s="260"/>
      <c r="J54" s="262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63">
        <f t="shared" si="1"/>
        <v>0</v>
      </c>
      <c r="AD54" s="263">
        <v>129.05</v>
      </c>
      <c r="AE54" s="264"/>
    </row>
    <row r="55" spans="1:31" ht="14.25" customHeight="1" thickBot="1">
      <c r="A55" s="310"/>
      <c r="B55" s="266" t="s">
        <v>37</v>
      </c>
      <c r="C55" s="267">
        <v>1999</v>
      </c>
      <c r="D55" s="267" t="s">
        <v>11</v>
      </c>
      <c r="E55" s="268">
        <v>1</v>
      </c>
      <c r="F55" s="269"/>
      <c r="G55" s="270"/>
      <c r="H55" s="271"/>
      <c r="I55" s="270"/>
      <c r="J55" s="272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4">
        <f t="shared" si="1"/>
        <v>0</v>
      </c>
      <c r="AD55" s="275">
        <v>129.05</v>
      </c>
      <c r="AE55" s="247"/>
    </row>
    <row r="56" spans="1:31" ht="14.25" customHeight="1">
      <c r="A56" s="308"/>
      <c r="B56" s="283" t="s">
        <v>111</v>
      </c>
      <c r="C56" s="278">
        <v>1998</v>
      </c>
      <c r="D56" s="278" t="s">
        <v>73</v>
      </c>
      <c r="E56" s="250" t="s">
        <v>4</v>
      </c>
      <c r="F56" s="251">
        <v>60</v>
      </c>
      <c r="G56" s="252">
        <v>7.52</v>
      </c>
      <c r="H56" s="253">
        <v>58</v>
      </c>
      <c r="I56" s="252">
        <v>1.49</v>
      </c>
      <c r="J56" s="254">
        <f>((F56-H56)*60)+(G56-I56)</f>
        <v>126.03</v>
      </c>
      <c r="K56" s="255"/>
      <c r="L56" s="255"/>
      <c r="M56" s="255"/>
      <c r="N56" s="255"/>
      <c r="O56" s="255"/>
      <c r="P56" s="255"/>
      <c r="Q56" s="255"/>
      <c r="R56" s="255">
        <v>2</v>
      </c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6">
        <f t="shared" si="1"/>
        <v>2</v>
      </c>
      <c r="AD56" s="257">
        <f>SUM(J56+AC57+AC58+AC56)</f>
        <v>132.03</v>
      </c>
      <c r="AE56" s="241">
        <v>9</v>
      </c>
    </row>
    <row r="57" spans="1:31" ht="14.25" customHeight="1">
      <c r="A57" s="309">
        <v>9</v>
      </c>
      <c r="B57" s="60" t="s">
        <v>112</v>
      </c>
      <c r="C57" s="24">
        <v>1998</v>
      </c>
      <c r="D57" s="24" t="s">
        <v>73</v>
      </c>
      <c r="E57" s="284" t="s">
        <v>4</v>
      </c>
      <c r="F57" s="259"/>
      <c r="G57" s="260"/>
      <c r="H57" s="261"/>
      <c r="I57" s="260"/>
      <c r="J57" s="262"/>
      <c r="K57" s="158"/>
      <c r="L57" s="158"/>
      <c r="M57" s="158"/>
      <c r="N57" s="158"/>
      <c r="O57" s="158"/>
      <c r="P57" s="158"/>
      <c r="Q57" s="158"/>
      <c r="R57" s="158">
        <v>2</v>
      </c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63">
        <f t="shared" si="1"/>
        <v>2</v>
      </c>
      <c r="AD57" s="263">
        <v>132.03</v>
      </c>
      <c r="AE57" s="264"/>
    </row>
    <row r="58" spans="1:31" ht="14.25" customHeight="1" thickBot="1">
      <c r="A58" s="310"/>
      <c r="B58" s="266" t="s">
        <v>93</v>
      </c>
      <c r="C58" s="267">
        <v>1999</v>
      </c>
      <c r="D58" s="281" t="s">
        <v>174</v>
      </c>
      <c r="E58" s="268">
        <v>2</v>
      </c>
      <c r="F58" s="269"/>
      <c r="G58" s="270"/>
      <c r="H58" s="271"/>
      <c r="I58" s="270"/>
      <c r="J58" s="272"/>
      <c r="K58" s="273"/>
      <c r="L58" s="273"/>
      <c r="M58" s="273"/>
      <c r="N58" s="273"/>
      <c r="O58" s="273"/>
      <c r="P58" s="273"/>
      <c r="Q58" s="273"/>
      <c r="R58" s="273">
        <v>2</v>
      </c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4">
        <f t="shared" si="1"/>
        <v>2</v>
      </c>
      <c r="AD58" s="275">
        <v>132.03</v>
      </c>
      <c r="AE58" s="247"/>
    </row>
    <row r="59" spans="1:58" s="81" customFormat="1" ht="15" customHeight="1">
      <c r="A59" s="347" t="s">
        <v>296</v>
      </c>
      <c r="B59" s="348"/>
      <c r="C59" s="348"/>
      <c r="D59" s="348"/>
      <c r="E59" s="348"/>
      <c r="F59" s="348"/>
      <c r="G59" s="348"/>
      <c r="H59" s="348"/>
      <c r="I59" s="348"/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9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84"/>
    </row>
    <row r="60" spans="1:58" s="82" customFormat="1" ht="17.25" customHeight="1">
      <c r="A60" s="317" t="s">
        <v>310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18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151"/>
    </row>
    <row r="61" spans="1:58" s="82" customFormat="1" ht="14.25" customHeight="1">
      <c r="A61" s="317" t="s">
        <v>383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18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151"/>
    </row>
    <row r="62" spans="1:57" s="84" customFormat="1" ht="15.75" customHeight="1" thickBot="1">
      <c r="A62" s="319" t="s">
        <v>328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20"/>
      <c r="AG62" s="83"/>
      <c r="AH62" s="151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151"/>
      <c r="BB62" s="83"/>
      <c r="BC62" s="335" t="s">
        <v>311</v>
      </c>
      <c r="BD62" s="335"/>
      <c r="BE62" s="86"/>
    </row>
    <row r="63" spans="1:41" s="154" customFormat="1" ht="15" customHeight="1" thickBot="1">
      <c r="A63" s="336" t="s">
        <v>337</v>
      </c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8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</row>
    <row r="64" spans="1:31" ht="17.25" customHeight="1">
      <c r="A64" s="306" t="s">
        <v>0</v>
      </c>
      <c r="B64" s="339" t="s">
        <v>382</v>
      </c>
      <c r="C64" s="239" t="s">
        <v>348</v>
      </c>
      <c r="D64" s="341" t="s">
        <v>13</v>
      </c>
      <c r="E64" s="240" t="s">
        <v>14</v>
      </c>
      <c r="F64" s="343" t="s">
        <v>357</v>
      </c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5"/>
      <c r="AE64" s="241" t="s">
        <v>17</v>
      </c>
    </row>
    <row r="65" spans="1:31" ht="19.5" customHeight="1" thickBot="1">
      <c r="A65" s="307" t="s">
        <v>384</v>
      </c>
      <c r="B65" s="340"/>
      <c r="C65" s="242" t="s">
        <v>195</v>
      </c>
      <c r="D65" s="342"/>
      <c r="E65" s="243" t="s">
        <v>18</v>
      </c>
      <c r="F65" s="328" t="s">
        <v>43</v>
      </c>
      <c r="G65" s="329"/>
      <c r="H65" s="330" t="s">
        <v>44</v>
      </c>
      <c r="I65" s="329"/>
      <c r="J65" s="244" t="s">
        <v>1</v>
      </c>
      <c r="K65" s="245">
        <v>1</v>
      </c>
      <c r="L65" s="245">
        <v>2</v>
      </c>
      <c r="M65" s="245">
        <v>3</v>
      </c>
      <c r="N65" s="245">
        <v>4</v>
      </c>
      <c r="O65" s="245">
        <v>5</v>
      </c>
      <c r="P65" s="245">
        <v>6</v>
      </c>
      <c r="Q65" s="245">
        <v>7</v>
      </c>
      <c r="R65" s="245">
        <v>8</v>
      </c>
      <c r="S65" s="245">
        <v>9</v>
      </c>
      <c r="T65" s="245">
        <v>10</v>
      </c>
      <c r="U65" s="245">
        <v>11</v>
      </c>
      <c r="V65" s="245">
        <v>12</v>
      </c>
      <c r="W65" s="245">
        <v>13</v>
      </c>
      <c r="X65" s="245">
        <v>14</v>
      </c>
      <c r="Y65" s="245">
        <v>15</v>
      </c>
      <c r="Z65" s="245">
        <v>16</v>
      </c>
      <c r="AA65" s="245">
        <v>17</v>
      </c>
      <c r="AB65" s="245">
        <v>18</v>
      </c>
      <c r="AC65" s="246" t="s">
        <v>2</v>
      </c>
      <c r="AD65" s="246" t="s">
        <v>301</v>
      </c>
      <c r="AE65" s="247"/>
    </row>
    <row r="66" spans="1:31" ht="14.25" customHeight="1">
      <c r="A66" s="308"/>
      <c r="B66" s="276" t="s">
        <v>107</v>
      </c>
      <c r="C66" s="277">
        <v>2000</v>
      </c>
      <c r="D66" s="278" t="s">
        <v>5</v>
      </c>
      <c r="E66" s="250">
        <v>1</v>
      </c>
      <c r="F66" s="251">
        <v>6</v>
      </c>
      <c r="G66" s="252">
        <v>19.86</v>
      </c>
      <c r="H66" s="253">
        <v>4</v>
      </c>
      <c r="I66" s="252">
        <v>2.95</v>
      </c>
      <c r="J66" s="254">
        <f>((F66-H66)*60)+(G66-I66)</f>
        <v>136.91</v>
      </c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>
        <v>2</v>
      </c>
      <c r="X66" s="255"/>
      <c r="Y66" s="255"/>
      <c r="Z66" s="255"/>
      <c r="AA66" s="255"/>
      <c r="AB66" s="255"/>
      <c r="AC66" s="256">
        <f aca="true" t="shared" si="2" ref="AC66:AC97">SUM(K66+L66+M66+N66+O66+P66+Q66+R66+S66+T66+U66+V66+W66+X66+Y66+Z66+AA66+AB66)</f>
        <v>2</v>
      </c>
      <c r="AD66" s="257">
        <f>SUM(J66+AC67+AC68+AC66)</f>
        <v>142.91</v>
      </c>
      <c r="AE66" s="241">
        <v>10</v>
      </c>
    </row>
    <row r="67" spans="1:31" ht="14.25" customHeight="1">
      <c r="A67" s="309">
        <v>10</v>
      </c>
      <c r="B67" s="63" t="s">
        <v>31</v>
      </c>
      <c r="C67" s="39">
        <v>2002</v>
      </c>
      <c r="D67" s="24" t="s">
        <v>5</v>
      </c>
      <c r="E67" s="284">
        <v>2</v>
      </c>
      <c r="F67" s="259"/>
      <c r="G67" s="260"/>
      <c r="H67" s="261"/>
      <c r="I67" s="260"/>
      <c r="J67" s="262"/>
      <c r="K67" s="158"/>
      <c r="L67" s="158"/>
      <c r="M67" s="158"/>
      <c r="N67" s="158"/>
      <c r="O67" s="158"/>
      <c r="P67" s="158"/>
      <c r="Q67" s="158"/>
      <c r="R67" s="158">
        <v>2</v>
      </c>
      <c r="S67" s="158">
        <v>2</v>
      </c>
      <c r="T67" s="158"/>
      <c r="U67" s="158"/>
      <c r="V67" s="158"/>
      <c r="W67" s="158"/>
      <c r="X67" s="158"/>
      <c r="Y67" s="158"/>
      <c r="Z67" s="158"/>
      <c r="AA67" s="158"/>
      <c r="AB67" s="158"/>
      <c r="AC67" s="163">
        <f t="shared" si="2"/>
        <v>4</v>
      </c>
      <c r="AD67" s="263">
        <v>142.91</v>
      </c>
      <c r="AE67" s="264"/>
    </row>
    <row r="68" spans="1:31" ht="14.25" customHeight="1" thickBot="1">
      <c r="A68" s="310"/>
      <c r="B68" s="266" t="s">
        <v>282</v>
      </c>
      <c r="C68" s="267">
        <v>2000</v>
      </c>
      <c r="D68" s="281" t="s">
        <v>5</v>
      </c>
      <c r="E68" s="282">
        <v>1</v>
      </c>
      <c r="F68" s="269"/>
      <c r="G68" s="270"/>
      <c r="H68" s="271"/>
      <c r="I68" s="270"/>
      <c r="J68" s="272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4">
        <f t="shared" si="2"/>
        <v>0</v>
      </c>
      <c r="AD68" s="275">
        <v>142.91</v>
      </c>
      <c r="AE68" s="247"/>
    </row>
    <row r="69" spans="1:31" ht="14.25" customHeight="1">
      <c r="A69" s="308"/>
      <c r="B69" s="283" t="s">
        <v>124</v>
      </c>
      <c r="C69" s="278">
        <v>2002</v>
      </c>
      <c r="D69" s="278" t="s">
        <v>3</v>
      </c>
      <c r="E69" s="287">
        <v>3</v>
      </c>
      <c r="F69" s="251">
        <v>44</v>
      </c>
      <c r="G69" s="252">
        <v>25.83</v>
      </c>
      <c r="H69" s="253">
        <v>42</v>
      </c>
      <c r="I69" s="252">
        <v>2.96</v>
      </c>
      <c r="J69" s="254">
        <f>((F69-H69)*60)+(G69-I69)</f>
        <v>142.87</v>
      </c>
      <c r="K69" s="255"/>
      <c r="L69" s="255"/>
      <c r="M69" s="255"/>
      <c r="N69" s="255"/>
      <c r="O69" s="255"/>
      <c r="P69" s="255"/>
      <c r="Q69" s="255"/>
      <c r="R69" s="255">
        <v>2</v>
      </c>
      <c r="S69" s="255"/>
      <c r="T69" s="255"/>
      <c r="U69" s="255"/>
      <c r="V69" s="255"/>
      <c r="W69" s="255">
        <v>2</v>
      </c>
      <c r="X69" s="255"/>
      <c r="Y69" s="255"/>
      <c r="Z69" s="255"/>
      <c r="AA69" s="255"/>
      <c r="AB69" s="255"/>
      <c r="AC69" s="256">
        <f t="shared" si="2"/>
        <v>4</v>
      </c>
      <c r="AD69" s="257">
        <f>SUM(J69+AC70+AC71+AC69)</f>
        <v>150.87</v>
      </c>
      <c r="AE69" s="241">
        <v>11</v>
      </c>
    </row>
    <row r="70" spans="1:31" ht="14.25" customHeight="1">
      <c r="A70" s="309">
        <v>11</v>
      </c>
      <c r="B70" s="63" t="s">
        <v>62</v>
      </c>
      <c r="C70" s="39">
        <v>2005</v>
      </c>
      <c r="D70" s="39" t="s">
        <v>3</v>
      </c>
      <c r="E70" s="258">
        <v>3</v>
      </c>
      <c r="F70" s="259"/>
      <c r="G70" s="260"/>
      <c r="H70" s="261"/>
      <c r="I70" s="260"/>
      <c r="J70" s="262"/>
      <c r="K70" s="158"/>
      <c r="L70" s="158"/>
      <c r="M70" s="158"/>
      <c r="N70" s="158"/>
      <c r="O70" s="158"/>
      <c r="P70" s="158"/>
      <c r="Q70" s="158"/>
      <c r="R70" s="158">
        <v>2</v>
      </c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63">
        <f t="shared" si="2"/>
        <v>2</v>
      </c>
      <c r="AD70" s="263">
        <v>150.87</v>
      </c>
      <c r="AE70" s="264"/>
    </row>
    <row r="71" spans="1:31" ht="14.25" customHeight="1" thickBot="1">
      <c r="A71" s="310"/>
      <c r="B71" s="266" t="s">
        <v>119</v>
      </c>
      <c r="C71" s="267">
        <v>1980</v>
      </c>
      <c r="D71" s="267" t="s">
        <v>3</v>
      </c>
      <c r="E71" s="268" t="s">
        <v>19</v>
      </c>
      <c r="F71" s="269"/>
      <c r="G71" s="270"/>
      <c r="H71" s="271"/>
      <c r="I71" s="270"/>
      <c r="J71" s="272"/>
      <c r="K71" s="273"/>
      <c r="L71" s="273"/>
      <c r="M71" s="273"/>
      <c r="N71" s="273"/>
      <c r="O71" s="273"/>
      <c r="P71" s="273"/>
      <c r="Q71" s="273"/>
      <c r="R71" s="273">
        <v>2</v>
      </c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4">
        <f t="shared" si="2"/>
        <v>2</v>
      </c>
      <c r="AD71" s="275">
        <v>150.87</v>
      </c>
      <c r="AE71" s="247"/>
    </row>
    <row r="72" spans="1:31" ht="17.25" customHeight="1">
      <c r="A72" s="308"/>
      <c r="B72" s="249" t="s">
        <v>88</v>
      </c>
      <c r="C72" s="248">
        <v>2001</v>
      </c>
      <c r="D72" s="248" t="s">
        <v>174</v>
      </c>
      <c r="E72" s="250">
        <v>3</v>
      </c>
      <c r="F72" s="251">
        <v>42</v>
      </c>
      <c r="G72" s="252">
        <v>30.05</v>
      </c>
      <c r="H72" s="253">
        <v>40</v>
      </c>
      <c r="I72" s="252">
        <v>1.17</v>
      </c>
      <c r="J72" s="254">
        <f>((F72-H72)*60)+(G72-I72)</f>
        <v>148.88</v>
      </c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>
        <v>2</v>
      </c>
      <c r="AB72" s="255"/>
      <c r="AC72" s="256">
        <f t="shared" si="2"/>
        <v>2</v>
      </c>
      <c r="AD72" s="257">
        <f>SUM(J72+AC73+AC74+AC72)</f>
        <v>152.88</v>
      </c>
      <c r="AE72" s="241">
        <v>12</v>
      </c>
    </row>
    <row r="73" spans="1:31" ht="17.25" customHeight="1">
      <c r="A73" s="309">
        <v>12</v>
      </c>
      <c r="B73" s="71" t="s">
        <v>87</v>
      </c>
      <c r="C73" s="1">
        <v>2000</v>
      </c>
      <c r="D73" s="1" t="s">
        <v>174</v>
      </c>
      <c r="E73" s="284" t="s">
        <v>7</v>
      </c>
      <c r="F73" s="259"/>
      <c r="G73" s="260"/>
      <c r="H73" s="261"/>
      <c r="I73" s="260"/>
      <c r="J73" s="262"/>
      <c r="K73" s="158"/>
      <c r="L73" s="158"/>
      <c r="M73" s="158"/>
      <c r="N73" s="158"/>
      <c r="O73" s="158"/>
      <c r="P73" s="158"/>
      <c r="Q73" s="158"/>
      <c r="R73" s="158"/>
      <c r="S73" s="158">
        <v>2</v>
      </c>
      <c r="T73" s="158"/>
      <c r="U73" s="158"/>
      <c r="V73" s="158"/>
      <c r="W73" s="158"/>
      <c r="X73" s="158"/>
      <c r="Y73" s="158"/>
      <c r="Z73" s="158"/>
      <c r="AA73" s="158"/>
      <c r="AB73" s="158"/>
      <c r="AC73" s="163">
        <f t="shared" si="2"/>
        <v>2</v>
      </c>
      <c r="AD73" s="263">
        <v>152.88</v>
      </c>
      <c r="AE73" s="264"/>
    </row>
    <row r="74" spans="1:31" ht="17.25" customHeight="1" thickBot="1">
      <c r="A74" s="310"/>
      <c r="B74" s="285" t="s">
        <v>230</v>
      </c>
      <c r="C74" s="265">
        <v>1997</v>
      </c>
      <c r="D74" s="265" t="s">
        <v>174</v>
      </c>
      <c r="E74" s="282">
        <v>2</v>
      </c>
      <c r="F74" s="269"/>
      <c r="G74" s="270"/>
      <c r="H74" s="271"/>
      <c r="I74" s="270"/>
      <c r="J74" s="272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4">
        <f t="shared" si="2"/>
        <v>0</v>
      </c>
      <c r="AD74" s="275">
        <v>152.88</v>
      </c>
      <c r="AE74" s="247"/>
    </row>
    <row r="75" spans="1:31" ht="14.25" customHeight="1">
      <c r="A75" s="308"/>
      <c r="B75" s="276" t="s">
        <v>102</v>
      </c>
      <c r="C75" s="277">
        <v>2002</v>
      </c>
      <c r="D75" s="278" t="s">
        <v>5</v>
      </c>
      <c r="E75" s="250">
        <v>3</v>
      </c>
      <c r="F75" s="251">
        <v>58</v>
      </c>
      <c r="G75" s="252">
        <v>29.7</v>
      </c>
      <c r="H75" s="253">
        <v>55</v>
      </c>
      <c r="I75" s="252">
        <v>59.85</v>
      </c>
      <c r="J75" s="254">
        <f>((F75-H75)*60)+(G75-I75)</f>
        <v>149.85</v>
      </c>
      <c r="K75" s="255"/>
      <c r="L75" s="255"/>
      <c r="M75" s="255"/>
      <c r="N75" s="255"/>
      <c r="O75" s="255"/>
      <c r="P75" s="255"/>
      <c r="Q75" s="255">
        <v>2</v>
      </c>
      <c r="R75" s="255">
        <v>2</v>
      </c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6">
        <f t="shared" si="2"/>
        <v>4</v>
      </c>
      <c r="AD75" s="257">
        <f>SUM(J75+AC76+AC77+AC75)</f>
        <v>161.85</v>
      </c>
      <c r="AE75" s="241">
        <v>13</v>
      </c>
    </row>
    <row r="76" spans="1:31" ht="14.25" customHeight="1">
      <c r="A76" s="309">
        <v>13</v>
      </c>
      <c r="B76" s="60" t="s">
        <v>109</v>
      </c>
      <c r="C76" s="24">
        <v>2001</v>
      </c>
      <c r="D76" s="24" t="s">
        <v>5</v>
      </c>
      <c r="E76" s="284">
        <v>3</v>
      </c>
      <c r="F76" s="259"/>
      <c r="G76" s="260"/>
      <c r="H76" s="261"/>
      <c r="I76" s="260"/>
      <c r="J76" s="262"/>
      <c r="K76" s="158"/>
      <c r="L76" s="158"/>
      <c r="M76" s="158"/>
      <c r="N76" s="158"/>
      <c r="O76" s="158"/>
      <c r="P76" s="158"/>
      <c r="Q76" s="158"/>
      <c r="R76" s="158">
        <v>2</v>
      </c>
      <c r="S76" s="158"/>
      <c r="T76" s="158"/>
      <c r="U76" s="158"/>
      <c r="V76" s="158"/>
      <c r="W76" s="158">
        <v>2</v>
      </c>
      <c r="X76" s="158"/>
      <c r="Y76" s="158"/>
      <c r="Z76" s="158"/>
      <c r="AA76" s="158"/>
      <c r="AB76" s="158"/>
      <c r="AC76" s="163">
        <f t="shared" si="2"/>
        <v>4</v>
      </c>
      <c r="AD76" s="263">
        <v>161.85</v>
      </c>
      <c r="AE76" s="264"/>
    </row>
    <row r="77" spans="1:31" ht="14.25" customHeight="1" thickBot="1">
      <c r="A77" s="310"/>
      <c r="B77" s="266" t="s">
        <v>106</v>
      </c>
      <c r="C77" s="267">
        <v>2002</v>
      </c>
      <c r="D77" s="281" t="s">
        <v>5</v>
      </c>
      <c r="E77" s="282">
        <v>2</v>
      </c>
      <c r="F77" s="269"/>
      <c r="G77" s="270"/>
      <c r="H77" s="271"/>
      <c r="I77" s="270"/>
      <c r="J77" s="272"/>
      <c r="K77" s="273"/>
      <c r="L77" s="273"/>
      <c r="M77" s="273"/>
      <c r="N77" s="273"/>
      <c r="O77" s="273"/>
      <c r="P77" s="273"/>
      <c r="Q77" s="273"/>
      <c r="R77" s="273">
        <v>2</v>
      </c>
      <c r="S77" s="273"/>
      <c r="T77" s="273"/>
      <c r="U77" s="273"/>
      <c r="V77" s="273"/>
      <c r="W77" s="273"/>
      <c r="X77" s="273">
        <v>2</v>
      </c>
      <c r="Y77" s="273"/>
      <c r="Z77" s="273"/>
      <c r="AA77" s="273"/>
      <c r="AB77" s="273"/>
      <c r="AC77" s="274">
        <f t="shared" si="2"/>
        <v>4</v>
      </c>
      <c r="AD77" s="275">
        <v>161.85</v>
      </c>
      <c r="AE77" s="247"/>
    </row>
    <row r="78" spans="1:31" ht="14.25" customHeight="1">
      <c r="A78" s="308"/>
      <c r="B78" s="276" t="s">
        <v>86</v>
      </c>
      <c r="C78" s="277">
        <v>2001</v>
      </c>
      <c r="D78" s="278" t="s">
        <v>174</v>
      </c>
      <c r="E78" s="279">
        <v>3</v>
      </c>
      <c r="F78" s="251">
        <v>8</v>
      </c>
      <c r="G78" s="252">
        <v>33.08</v>
      </c>
      <c r="H78" s="253">
        <v>6</v>
      </c>
      <c r="I78" s="252">
        <v>1.19</v>
      </c>
      <c r="J78" s="254">
        <f>((F78-H78)*60)+(G78-I78)</f>
        <v>151.89</v>
      </c>
      <c r="K78" s="255"/>
      <c r="L78" s="255"/>
      <c r="M78" s="255"/>
      <c r="N78" s="255"/>
      <c r="O78" s="255"/>
      <c r="P78" s="255"/>
      <c r="Q78" s="255"/>
      <c r="R78" s="255">
        <v>2</v>
      </c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6">
        <f t="shared" si="2"/>
        <v>2</v>
      </c>
      <c r="AD78" s="257">
        <f>SUM(J78+AC79+AC80+AC78)</f>
        <v>161.89</v>
      </c>
      <c r="AE78" s="241">
        <v>14</v>
      </c>
    </row>
    <row r="79" spans="1:31" ht="14.25" customHeight="1">
      <c r="A79" s="309">
        <v>14</v>
      </c>
      <c r="B79" s="63" t="s">
        <v>94</v>
      </c>
      <c r="C79" s="39">
        <v>2002</v>
      </c>
      <c r="D79" s="24" t="s">
        <v>174</v>
      </c>
      <c r="E79" s="39">
        <v>1</v>
      </c>
      <c r="F79" s="259"/>
      <c r="G79" s="260"/>
      <c r="H79" s="261"/>
      <c r="I79" s="260"/>
      <c r="J79" s="262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63">
        <f t="shared" si="2"/>
        <v>0</v>
      </c>
      <c r="AD79" s="263">
        <v>161.89</v>
      </c>
      <c r="AE79" s="264"/>
    </row>
    <row r="80" spans="1:31" ht="14.25" customHeight="1" thickBot="1">
      <c r="A80" s="310"/>
      <c r="B80" s="280" t="s">
        <v>72</v>
      </c>
      <c r="C80" s="281">
        <v>2003</v>
      </c>
      <c r="D80" s="281" t="s">
        <v>73</v>
      </c>
      <c r="E80" s="282" t="s">
        <v>187</v>
      </c>
      <c r="F80" s="269"/>
      <c r="G80" s="270"/>
      <c r="H80" s="271"/>
      <c r="I80" s="270"/>
      <c r="J80" s="272"/>
      <c r="K80" s="273"/>
      <c r="L80" s="273"/>
      <c r="M80" s="273">
        <v>2</v>
      </c>
      <c r="N80" s="273"/>
      <c r="O80" s="273"/>
      <c r="P80" s="273"/>
      <c r="Q80" s="273"/>
      <c r="R80" s="273">
        <v>2</v>
      </c>
      <c r="S80" s="273"/>
      <c r="T80" s="273"/>
      <c r="U80" s="273"/>
      <c r="V80" s="273">
        <v>2</v>
      </c>
      <c r="W80" s="273">
        <v>2</v>
      </c>
      <c r="X80" s="273"/>
      <c r="Y80" s="273"/>
      <c r="Z80" s="273"/>
      <c r="AA80" s="273"/>
      <c r="AB80" s="273"/>
      <c r="AC80" s="274">
        <f t="shared" si="2"/>
        <v>8</v>
      </c>
      <c r="AD80" s="275">
        <v>161.89</v>
      </c>
      <c r="AE80" s="247"/>
    </row>
    <row r="81" spans="1:31" ht="14.25" customHeight="1">
      <c r="A81" s="308"/>
      <c r="B81" s="276" t="s">
        <v>157</v>
      </c>
      <c r="C81" s="277">
        <v>2004</v>
      </c>
      <c r="D81" s="278" t="s">
        <v>174</v>
      </c>
      <c r="E81" s="279">
        <v>3</v>
      </c>
      <c r="F81" s="251">
        <v>54</v>
      </c>
      <c r="G81" s="252">
        <v>39.18</v>
      </c>
      <c r="H81" s="253">
        <v>52</v>
      </c>
      <c r="I81" s="252">
        <v>2.18</v>
      </c>
      <c r="J81" s="254">
        <f>((F81-H81)*60)+(G81-I81)</f>
        <v>157</v>
      </c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>
        <v>2</v>
      </c>
      <c r="AC81" s="256">
        <f t="shared" si="2"/>
        <v>2</v>
      </c>
      <c r="AD81" s="257">
        <f>SUM(J81+AC82+AC83+AC81)</f>
        <v>163</v>
      </c>
      <c r="AE81" s="241">
        <v>15</v>
      </c>
    </row>
    <row r="82" spans="1:31" ht="14.25" customHeight="1">
      <c r="A82" s="309">
        <v>15</v>
      </c>
      <c r="B82" s="63" t="s">
        <v>156</v>
      </c>
      <c r="C82" s="39">
        <v>2003</v>
      </c>
      <c r="D82" s="24" t="s">
        <v>174</v>
      </c>
      <c r="E82" s="258">
        <v>3</v>
      </c>
      <c r="F82" s="259"/>
      <c r="G82" s="260"/>
      <c r="H82" s="261"/>
      <c r="I82" s="260"/>
      <c r="J82" s="262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63">
        <f t="shared" si="2"/>
        <v>0</v>
      </c>
      <c r="AD82" s="263">
        <v>163</v>
      </c>
      <c r="AE82" s="264"/>
    </row>
    <row r="83" spans="1:31" ht="14.25" customHeight="1" thickBot="1">
      <c r="A83" s="310"/>
      <c r="B83" s="266" t="s">
        <v>158</v>
      </c>
      <c r="C83" s="267">
        <v>2002</v>
      </c>
      <c r="D83" s="281" t="s">
        <v>174</v>
      </c>
      <c r="E83" s="268" t="s">
        <v>146</v>
      </c>
      <c r="F83" s="269"/>
      <c r="G83" s="270"/>
      <c r="H83" s="271"/>
      <c r="I83" s="270"/>
      <c r="J83" s="272"/>
      <c r="K83" s="273"/>
      <c r="L83" s="273"/>
      <c r="M83" s="273"/>
      <c r="N83" s="273">
        <v>2</v>
      </c>
      <c r="O83" s="273"/>
      <c r="P83" s="273"/>
      <c r="Q83" s="273"/>
      <c r="R83" s="273">
        <v>2</v>
      </c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4">
        <f t="shared" si="2"/>
        <v>4</v>
      </c>
      <c r="AD83" s="275">
        <v>163</v>
      </c>
      <c r="AE83" s="247"/>
    </row>
    <row r="84" spans="1:31" ht="14.25" customHeight="1">
      <c r="A84" s="308"/>
      <c r="B84" s="283" t="s">
        <v>168</v>
      </c>
      <c r="C84" s="278">
        <v>2002</v>
      </c>
      <c r="D84" s="277" t="s">
        <v>3</v>
      </c>
      <c r="E84" s="287" t="s">
        <v>167</v>
      </c>
      <c r="F84" s="251">
        <v>42</v>
      </c>
      <c r="G84" s="252">
        <v>39.17</v>
      </c>
      <c r="H84" s="253">
        <v>40</v>
      </c>
      <c r="I84" s="252">
        <v>2.77</v>
      </c>
      <c r="J84" s="254">
        <f>((F84-H84)*60)+(G84-I84)</f>
        <v>156.4</v>
      </c>
      <c r="K84" s="255"/>
      <c r="L84" s="255"/>
      <c r="M84" s="255"/>
      <c r="N84" s="255"/>
      <c r="O84" s="255"/>
      <c r="P84" s="255"/>
      <c r="Q84" s="255"/>
      <c r="R84" s="255">
        <v>2</v>
      </c>
      <c r="S84" s="255">
        <v>2</v>
      </c>
      <c r="T84" s="255"/>
      <c r="U84" s="255"/>
      <c r="V84" s="255"/>
      <c r="W84" s="255"/>
      <c r="X84" s="255"/>
      <c r="Y84" s="255"/>
      <c r="Z84" s="255"/>
      <c r="AA84" s="255"/>
      <c r="AB84" s="255"/>
      <c r="AC84" s="256">
        <f t="shared" si="2"/>
        <v>4</v>
      </c>
      <c r="AD84" s="257">
        <f>SUM(J84+AC85+AC86+AC84)</f>
        <v>164.4</v>
      </c>
      <c r="AE84" s="241">
        <v>16</v>
      </c>
    </row>
    <row r="85" spans="1:31" ht="14.25" customHeight="1">
      <c r="A85" s="309">
        <v>16</v>
      </c>
      <c r="B85" s="63" t="s">
        <v>139</v>
      </c>
      <c r="C85" s="39">
        <v>2001</v>
      </c>
      <c r="D85" s="24" t="s">
        <v>3</v>
      </c>
      <c r="E85" s="258">
        <v>3</v>
      </c>
      <c r="F85" s="259"/>
      <c r="G85" s="260"/>
      <c r="H85" s="261"/>
      <c r="I85" s="260"/>
      <c r="J85" s="262"/>
      <c r="K85" s="158"/>
      <c r="L85" s="158"/>
      <c r="M85" s="158"/>
      <c r="N85" s="158"/>
      <c r="O85" s="158"/>
      <c r="P85" s="158"/>
      <c r="Q85" s="158"/>
      <c r="R85" s="158">
        <v>2</v>
      </c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63">
        <f t="shared" si="2"/>
        <v>2</v>
      </c>
      <c r="AD85" s="263">
        <v>164.4</v>
      </c>
      <c r="AE85" s="264"/>
    </row>
    <row r="86" spans="1:31" ht="14.25" customHeight="1" thickBot="1">
      <c r="A86" s="310"/>
      <c r="B86" s="266" t="s">
        <v>65</v>
      </c>
      <c r="C86" s="267">
        <v>2004</v>
      </c>
      <c r="D86" s="281" t="s">
        <v>3</v>
      </c>
      <c r="E86" s="268" t="s">
        <v>7</v>
      </c>
      <c r="F86" s="269"/>
      <c r="G86" s="270"/>
      <c r="H86" s="271"/>
      <c r="I86" s="270"/>
      <c r="J86" s="272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>
        <v>2</v>
      </c>
      <c r="X86" s="273"/>
      <c r="Y86" s="273"/>
      <c r="Z86" s="273"/>
      <c r="AA86" s="273"/>
      <c r="AB86" s="273"/>
      <c r="AC86" s="274">
        <f t="shared" si="2"/>
        <v>2</v>
      </c>
      <c r="AD86" s="275">
        <v>164.4</v>
      </c>
      <c r="AE86" s="247"/>
    </row>
    <row r="87" spans="1:31" ht="14.25" customHeight="1">
      <c r="A87" s="308"/>
      <c r="B87" s="283" t="s">
        <v>76</v>
      </c>
      <c r="C87" s="278">
        <v>2000</v>
      </c>
      <c r="D87" s="278" t="s">
        <v>73</v>
      </c>
      <c r="E87" s="250">
        <v>2</v>
      </c>
      <c r="F87" s="251">
        <v>37</v>
      </c>
      <c r="G87" s="252">
        <v>15.36</v>
      </c>
      <c r="H87" s="253">
        <v>34</v>
      </c>
      <c r="I87" s="252">
        <v>28.71</v>
      </c>
      <c r="J87" s="254">
        <f>((F87-H87)*60)+(G87-I87)</f>
        <v>166.65</v>
      </c>
      <c r="K87" s="255"/>
      <c r="L87" s="255"/>
      <c r="M87" s="255"/>
      <c r="N87" s="255"/>
      <c r="O87" s="255"/>
      <c r="P87" s="255"/>
      <c r="Q87" s="255"/>
      <c r="R87" s="255"/>
      <c r="S87" s="255">
        <v>2</v>
      </c>
      <c r="T87" s="255"/>
      <c r="U87" s="255"/>
      <c r="V87" s="255"/>
      <c r="W87" s="255">
        <v>2</v>
      </c>
      <c r="X87" s="255"/>
      <c r="Y87" s="255"/>
      <c r="Z87" s="255"/>
      <c r="AA87" s="255"/>
      <c r="AB87" s="255">
        <v>2</v>
      </c>
      <c r="AC87" s="256">
        <f t="shared" si="2"/>
        <v>6</v>
      </c>
      <c r="AD87" s="257">
        <f>SUM(J87+AC88+AC89+AC87)</f>
        <v>176.65</v>
      </c>
      <c r="AE87" s="241">
        <v>17</v>
      </c>
    </row>
    <row r="88" spans="1:31" ht="14.25" customHeight="1">
      <c r="A88" s="309">
        <v>17</v>
      </c>
      <c r="B88" s="63" t="s">
        <v>85</v>
      </c>
      <c r="C88" s="39">
        <v>2001</v>
      </c>
      <c r="D88" s="24" t="s">
        <v>174</v>
      </c>
      <c r="E88" s="258">
        <v>2</v>
      </c>
      <c r="F88" s="259"/>
      <c r="G88" s="260"/>
      <c r="H88" s="261"/>
      <c r="I88" s="260"/>
      <c r="J88" s="262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63">
        <f t="shared" si="2"/>
        <v>0</v>
      </c>
      <c r="AD88" s="263">
        <v>176.65</v>
      </c>
      <c r="AE88" s="264"/>
    </row>
    <row r="89" spans="1:31" ht="14.25" customHeight="1" thickBot="1">
      <c r="A89" s="310"/>
      <c r="B89" s="266" t="s">
        <v>95</v>
      </c>
      <c r="C89" s="267">
        <v>2003</v>
      </c>
      <c r="D89" s="281" t="s">
        <v>174</v>
      </c>
      <c r="E89" s="268">
        <v>1</v>
      </c>
      <c r="F89" s="269"/>
      <c r="G89" s="270"/>
      <c r="H89" s="271"/>
      <c r="I89" s="270"/>
      <c r="J89" s="272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>
        <v>2</v>
      </c>
      <c r="X89" s="273"/>
      <c r="Y89" s="273"/>
      <c r="Z89" s="273"/>
      <c r="AA89" s="273"/>
      <c r="AB89" s="273">
        <v>2</v>
      </c>
      <c r="AC89" s="274">
        <f t="shared" si="2"/>
        <v>4</v>
      </c>
      <c r="AD89" s="275">
        <v>176.65</v>
      </c>
      <c r="AE89" s="247"/>
    </row>
    <row r="90" spans="1:31" ht="14.25" customHeight="1">
      <c r="A90" s="308"/>
      <c r="B90" s="283" t="s">
        <v>68</v>
      </c>
      <c r="C90" s="278">
        <v>2000</v>
      </c>
      <c r="D90" s="278" t="s">
        <v>11</v>
      </c>
      <c r="E90" s="287">
        <v>1</v>
      </c>
      <c r="F90" s="251">
        <v>2</v>
      </c>
      <c r="G90" s="252">
        <v>1.92</v>
      </c>
      <c r="H90" s="253">
        <v>0</v>
      </c>
      <c r="I90" s="252">
        <v>1.56</v>
      </c>
      <c r="J90" s="254">
        <f>((F90-H90)*60)+(G90-I90)</f>
        <v>120.36</v>
      </c>
      <c r="K90" s="255"/>
      <c r="L90" s="255"/>
      <c r="M90" s="255"/>
      <c r="N90" s="255"/>
      <c r="O90" s="255"/>
      <c r="P90" s="255"/>
      <c r="Q90" s="255"/>
      <c r="R90" s="255">
        <v>2</v>
      </c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6">
        <f t="shared" si="2"/>
        <v>2</v>
      </c>
      <c r="AD90" s="257">
        <f>SUM(J90+AC91+AC92+AC90)</f>
        <v>180.36</v>
      </c>
      <c r="AE90" s="241">
        <v>18</v>
      </c>
    </row>
    <row r="91" spans="1:31" s="154" customFormat="1" ht="14.25" customHeight="1">
      <c r="A91" s="309">
        <v>18</v>
      </c>
      <c r="B91" s="60" t="s">
        <v>69</v>
      </c>
      <c r="C91" s="24">
        <v>2001</v>
      </c>
      <c r="D91" s="24" t="s">
        <v>11</v>
      </c>
      <c r="E91" s="288">
        <v>3</v>
      </c>
      <c r="F91" s="259"/>
      <c r="G91" s="260"/>
      <c r="H91" s="261"/>
      <c r="I91" s="260"/>
      <c r="J91" s="262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>
        <v>2</v>
      </c>
      <c r="X91" s="158"/>
      <c r="Y91" s="158"/>
      <c r="Z91" s="158"/>
      <c r="AA91" s="158">
        <v>2</v>
      </c>
      <c r="AB91" s="158">
        <v>2</v>
      </c>
      <c r="AC91" s="163">
        <f t="shared" si="2"/>
        <v>6</v>
      </c>
      <c r="AD91" s="263">
        <v>180.36</v>
      </c>
      <c r="AE91" s="264"/>
    </row>
    <row r="92" spans="1:31" ht="14.25" customHeight="1" thickBot="1">
      <c r="A92" s="310"/>
      <c r="B92" s="280" t="s">
        <v>36</v>
      </c>
      <c r="C92" s="281">
        <v>2001</v>
      </c>
      <c r="D92" s="281" t="s">
        <v>11</v>
      </c>
      <c r="E92" s="289">
        <v>3</v>
      </c>
      <c r="F92" s="269"/>
      <c r="G92" s="270"/>
      <c r="H92" s="271"/>
      <c r="I92" s="270"/>
      <c r="J92" s="272"/>
      <c r="K92" s="273"/>
      <c r="L92" s="273"/>
      <c r="M92" s="273"/>
      <c r="N92" s="273"/>
      <c r="O92" s="273"/>
      <c r="P92" s="273"/>
      <c r="Q92" s="273"/>
      <c r="R92" s="273">
        <v>50</v>
      </c>
      <c r="S92" s="273">
        <v>2</v>
      </c>
      <c r="T92" s="273"/>
      <c r="U92" s="273"/>
      <c r="V92" s="273"/>
      <c r="W92" s="273"/>
      <c r="X92" s="273"/>
      <c r="Y92" s="273"/>
      <c r="Z92" s="273"/>
      <c r="AA92" s="273"/>
      <c r="AB92" s="273"/>
      <c r="AC92" s="274">
        <f t="shared" si="2"/>
        <v>52</v>
      </c>
      <c r="AD92" s="275">
        <v>180.36</v>
      </c>
      <c r="AE92" s="247"/>
    </row>
    <row r="93" spans="1:31" ht="14.25" customHeight="1">
      <c r="A93" s="308"/>
      <c r="B93" s="249" t="s">
        <v>232</v>
      </c>
      <c r="C93" s="248">
        <v>2000</v>
      </c>
      <c r="D93" s="248" t="s">
        <v>174</v>
      </c>
      <c r="E93" s="250" t="s">
        <v>7</v>
      </c>
      <c r="F93" s="251">
        <v>21</v>
      </c>
      <c r="G93" s="252">
        <v>34.2</v>
      </c>
      <c r="H93" s="253">
        <v>18</v>
      </c>
      <c r="I93" s="252">
        <v>21.01</v>
      </c>
      <c r="J93" s="254">
        <f>((F93-H93)*60)+(G93-I93)</f>
        <v>193.19</v>
      </c>
      <c r="K93" s="255"/>
      <c r="L93" s="255"/>
      <c r="M93" s="255"/>
      <c r="N93" s="255"/>
      <c r="O93" s="255"/>
      <c r="P93" s="255"/>
      <c r="Q93" s="255"/>
      <c r="R93" s="255">
        <v>2</v>
      </c>
      <c r="S93" s="255"/>
      <c r="T93" s="255"/>
      <c r="U93" s="255">
        <v>2</v>
      </c>
      <c r="V93" s="255">
        <v>2</v>
      </c>
      <c r="W93" s="255"/>
      <c r="X93" s="255"/>
      <c r="Y93" s="255"/>
      <c r="Z93" s="255"/>
      <c r="AA93" s="255"/>
      <c r="AB93" s="255">
        <v>2</v>
      </c>
      <c r="AC93" s="256">
        <f t="shared" si="2"/>
        <v>8</v>
      </c>
      <c r="AD93" s="257">
        <f>SUM(J93+AC94+AC95+AC93)</f>
        <v>207.19</v>
      </c>
      <c r="AE93" s="241">
        <v>19</v>
      </c>
    </row>
    <row r="94" spans="1:31" ht="14.25" customHeight="1">
      <c r="A94" s="309">
        <v>19</v>
      </c>
      <c r="B94" s="71" t="s">
        <v>89</v>
      </c>
      <c r="C94" s="1">
        <v>2002</v>
      </c>
      <c r="D94" s="1" t="s">
        <v>174</v>
      </c>
      <c r="E94" s="284">
        <v>2</v>
      </c>
      <c r="F94" s="259"/>
      <c r="G94" s="260"/>
      <c r="H94" s="261"/>
      <c r="I94" s="260"/>
      <c r="J94" s="262"/>
      <c r="K94" s="158"/>
      <c r="L94" s="158"/>
      <c r="M94" s="158"/>
      <c r="N94" s="158"/>
      <c r="O94" s="158"/>
      <c r="P94" s="158"/>
      <c r="Q94" s="158"/>
      <c r="R94" s="158">
        <v>2</v>
      </c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63">
        <f t="shared" si="2"/>
        <v>2</v>
      </c>
      <c r="AD94" s="263">
        <v>207.19</v>
      </c>
      <c r="AE94" s="264"/>
    </row>
    <row r="95" spans="1:31" ht="14.25" customHeight="1" thickBot="1">
      <c r="A95" s="310"/>
      <c r="B95" s="285" t="s">
        <v>238</v>
      </c>
      <c r="C95" s="265">
        <v>2002</v>
      </c>
      <c r="D95" s="265" t="s">
        <v>174</v>
      </c>
      <c r="E95" s="282" t="s">
        <v>7</v>
      </c>
      <c r="F95" s="269"/>
      <c r="G95" s="270"/>
      <c r="H95" s="271"/>
      <c r="I95" s="270"/>
      <c r="J95" s="272"/>
      <c r="K95" s="273"/>
      <c r="L95" s="273"/>
      <c r="M95" s="273"/>
      <c r="N95" s="273"/>
      <c r="O95" s="273"/>
      <c r="P95" s="273"/>
      <c r="Q95" s="273"/>
      <c r="R95" s="273">
        <v>2</v>
      </c>
      <c r="S95" s="273"/>
      <c r="T95" s="273"/>
      <c r="U95" s="273"/>
      <c r="V95" s="273"/>
      <c r="W95" s="273"/>
      <c r="X95" s="273"/>
      <c r="Y95" s="273"/>
      <c r="Z95" s="273"/>
      <c r="AA95" s="273"/>
      <c r="AB95" s="273">
        <v>2</v>
      </c>
      <c r="AC95" s="274">
        <f t="shared" si="2"/>
        <v>4</v>
      </c>
      <c r="AD95" s="275">
        <v>207.19</v>
      </c>
      <c r="AE95" s="247"/>
    </row>
    <row r="96" spans="1:31" ht="14.25" customHeight="1">
      <c r="A96" s="308"/>
      <c r="B96" s="276" t="s">
        <v>101</v>
      </c>
      <c r="C96" s="277">
        <v>2003</v>
      </c>
      <c r="D96" s="278" t="s">
        <v>5</v>
      </c>
      <c r="E96" s="250">
        <v>3</v>
      </c>
      <c r="F96" s="251">
        <v>32</v>
      </c>
      <c r="G96" s="252">
        <v>52.7</v>
      </c>
      <c r="H96" s="253">
        <v>30</v>
      </c>
      <c r="I96" s="252">
        <v>5.23</v>
      </c>
      <c r="J96" s="254">
        <f>((F96-H96)*60)+(G96-I96)</f>
        <v>167.47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>
        <v>2</v>
      </c>
      <c r="X96" s="255"/>
      <c r="Y96" s="255">
        <v>2</v>
      </c>
      <c r="Z96" s="255"/>
      <c r="AA96" s="255"/>
      <c r="AB96" s="255"/>
      <c r="AC96" s="256">
        <f t="shared" si="2"/>
        <v>4</v>
      </c>
      <c r="AD96" s="257">
        <f>SUM(J96+AC97+AC98+AC96)</f>
        <v>223.47</v>
      </c>
      <c r="AE96" s="241">
        <v>20</v>
      </c>
    </row>
    <row r="97" spans="1:31" ht="14.25" customHeight="1">
      <c r="A97" s="309">
        <v>20</v>
      </c>
      <c r="B97" s="63" t="s">
        <v>110</v>
      </c>
      <c r="C97" s="39">
        <v>2004</v>
      </c>
      <c r="D97" s="24" t="s">
        <v>5</v>
      </c>
      <c r="E97" s="284">
        <v>3</v>
      </c>
      <c r="F97" s="259"/>
      <c r="G97" s="260"/>
      <c r="H97" s="261"/>
      <c r="I97" s="260"/>
      <c r="J97" s="262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63">
        <f t="shared" si="2"/>
        <v>0</v>
      </c>
      <c r="AD97" s="263">
        <v>223.47</v>
      </c>
      <c r="AE97" s="264"/>
    </row>
    <row r="98" spans="1:31" ht="14.25" customHeight="1" thickBot="1">
      <c r="A98" s="310"/>
      <c r="B98" s="266" t="s">
        <v>130</v>
      </c>
      <c r="C98" s="267">
        <v>2001</v>
      </c>
      <c r="D98" s="267" t="s">
        <v>5</v>
      </c>
      <c r="E98" s="282">
        <v>3</v>
      </c>
      <c r="F98" s="269"/>
      <c r="G98" s="270"/>
      <c r="H98" s="271"/>
      <c r="I98" s="270"/>
      <c r="J98" s="272"/>
      <c r="K98" s="273"/>
      <c r="L98" s="273"/>
      <c r="M98" s="273"/>
      <c r="N98" s="273"/>
      <c r="O98" s="273"/>
      <c r="P98" s="273"/>
      <c r="Q98" s="273"/>
      <c r="R98" s="273">
        <v>2</v>
      </c>
      <c r="S98" s="273"/>
      <c r="T98" s="273"/>
      <c r="U98" s="273"/>
      <c r="V98" s="273"/>
      <c r="W98" s="273"/>
      <c r="X98" s="273"/>
      <c r="Y98" s="273"/>
      <c r="Z98" s="273"/>
      <c r="AA98" s="273">
        <v>50</v>
      </c>
      <c r="AB98" s="273"/>
      <c r="AC98" s="274">
        <f aca="true" t="shared" si="3" ref="AC98:AC116">SUM(K98+L98+M98+N98+O98+P98+Q98+R98+S98+T98+U98+V98+W98+X98+Y98+Z98+AA98+AB98)</f>
        <v>52</v>
      </c>
      <c r="AD98" s="275">
        <v>223.47</v>
      </c>
      <c r="AE98" s="247"/>
    </row>
    <row r="99" spans="1:31" ht="14.25" customHeight="1">
      <c r="A99" s="308"/>
      <c r="B99" s="290" t="s">
        <v>198</v>
      </c>
      <c r="C99" s="291">
        <v>2007</v>
      </c>
      <c r="D99" s="278" t="s">
        <v>5</v>
      </c>
      <c r="E99" s="250" t="s">
        <v>7</v>
      </c>
      <c r="F99" s="251">
        <v>11</v>
      </c>
      <c r="G99" s="252">
        <v>57.4</v>
      </c>
      <c r="H99" s="253">
        <v>8</v>
      </c>
      <c r="I99" s="252">
        <v>2.92</v>
      </c>
      <c r="J99" s="254">
        <f>((F99-H99)*60)+(G99-I99)</f>
        <v>234.48</v>
      </c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6">
        <f t="shared" si="3"/>
        <v>0</v>
      </c>
      <c r="AD99" s="257">
        <f>SUM(J99+AC100+AC101+AC99)</f>
        <v>248.48</v>
      </c>
      <c r="AE99" s="241">
        <v>21</v>
      </c>
    </row>
    <row r="100" spans="1:31" ht="14.25" customHeight="1">
      <c r="A100" s="309">
        <v>21</v>
      </c>
      <c r="B100" s="63" t="s">
        <v>105</v>
      </c>
      <c r="C100" s="39">
        <v>2006</v>
      </c>
      <c r="D100" s="24" t="s">
        <v>5</v>
      </c>
      <c r="E100" s="284" t="s">
        <v>7</v>
      </c>
      <c r="F100" s="259"/>
      <c r="G100" s="260"/>
      <c r="H100" s="261"/>
      <c r="I100" s="260"/>
      <c r="J100" s="262"/>
      <c r="K100" s="158"/>
      <c r="L100" s="158"/>
      <c r="M100" s="158"/>
      <c r="N100" s="158"/>
      <c r="O100" s="158"/>
      <c r="P100" s="158"/>
      <c r="Q100" s="158"/>
      <c r="R100" s="158">
        <v>2</v>
      </c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>
        <v>2</v>
      </c>
      <c r="AC100" s="163">
        <f t="shared" si="3"/>
        <v>4</v>
      </c>
      <c r="AD100" s="263">
        <v>248.48</v>
      </c>
      <c r="AE100" s="264"/>
    </row>
    <row r="101" spans="1:31" ht="14.25" customHeight="1" thickBot="1">
      <c r="A101" s="310"/>
      <c r="B101" s="292" t="s">
        <v>281</v>
      </c>
      <c r="C101" s="246">
        <v>2001</v>
      </c>
      <c r="D101" s="281" t="s">
        <v>5</v>
      </c>
      <c r="E101" s="282" t="s">
        <v>7</v>
      </c>
      <c r="F101" s="269"/>
      <c r="G101" s="270"/>
      <c r="H101" s="271"/>
      <c r="I101" s="270"/>
      <c r="J101" s="272"/>
      <c r="K101" s="273"/>
      <c r="L101" s="273"/>
      <c r="M101" s="273"/>
      <c r="N101" s="273"/>
      <c r="O101" s="273"/>
      <c r="P101" s="273"/>
      <c r="Q101" s="273">
        <v>2</v>
      </c>
      <c r="R101" s="273">
        <v>2</v>
      </c>
      <c r="S101" s="273"/>
      <c r="T101" s="273"/>
      <c r="U101" s="273"/>
      <c r="V101" s="273">
        <v>2</v>
      </c>
      <c r="W101" s="273">
        <v>2</v>
      </c>
      <c r="X101" s="273"/>
      <c r="Y101" s="273">
        <v>2</v>
      </c>
      <c r="Z101" s="273"/>
      <c r="AA101" s="273"/>
      <c r="AB101" s="273"/>
      <c r="AC101" s="274">
        <f t="shared" si="3"/>
        <v>10</v>
      </c>
      <c r="AD101" s="275">
        <v>248.48</v>
      </c>
      <c r="AE101" s="247"/>
    </row>
    <row r="102" spans="1:31" ht="12.75">
      <c r="A102" s="308"/>
      <c r="B102" s="249" t="s">
        <v>235</v>
      </c>
      <c r="C102" s="248">
        <v>1999</v>
      </c>
      <c r="D102" s="248" t="s">
        <v>174</v>
      </c>
      <c r="E102" s="250">
        <v>3</v>
      </c>
      <c r="F102" s="251">
        <v>4</v>
      </c>
      <c r="G102" s="252">
        <v>51.73</v>
      </c>
      <c r="H102" s="253">
        <v>0</v>
      </c>
      <c r="I102" s="252">
        <v>1.09</v>
      </c>
      <c r="J102" s="254">
        <f>((F102-H102)*60)+(G102-I102)</f>
        <v>290.64</v>
      </c>
      <c r="K102" s="255"/>
      <c r="L102" s="255"/>
      <c r="M102" s="255"/>
      <c r="N102" s="255"/>
      <c r="O102" s="255"/>
      <c r="P102" s="255"/>
      <c r="Q102" s="255"/>
      <c r="R102" s="255">
        <v>2</v>
      </c>
      <c r="S102" s="255">
        <v>2</v>
      </c>
      <c r="T102" s="255"/>
      <c r="U102" s="255"/>
      <c r="V102" s="255"/>
      <c r="W102" s="255">
        <v>2</v>
      </c>
      <c r="X102" s="255"/>
      <c r="Y102" s="255"/>
      <c r="Z102" s="255"/>
      <c r="AA102" s="255"/>
      <c r="AB102" s="255"/>
      <c r="AC102" s="256">
        <f t="shared" si="3"/>
        <v>6</v>
      </c>
      <c r="AD102" s="257">
        <f>SUM(J102+AC103+AC104+AC102)</f>
        <v>312.64</v>
      </c>
      <c r="AE102" s="241">
        <v>22</v>
      </c>
    </row>
    <row r="103" spans="1:31" ht="12.75">
      <c r="A103" s="309">
        <v>22</v>
      </c>
      <c r="B103" s="71" t="s">
        <v>229</v>
      </c>
      <c r="C103" s="1">
        <v>2002</v>
      </c>
      <c r="D103" s="1" t="s">
        <v>174</v>
      </c>
      <c r="E103" s="284" t="s">
        <v>7</v>
      </c>
      <c r="F103" s="259"/>
      <c r="G103" s="260"/>
      <c r="H103" s="261"/>
      <c r="I103" s="260"/>
      <c r="J103" s="262"/>
      <c r="K103" s="158">
        <v>2</v>
      </c>
      <c r="L103" s="158"/>
      <c r="M103" s="158">
        <v>2</v>
      </c>
      <c r="N103" s="158"/>
      <c r="O103" s="158"/>
      <c r="P103" s="158"/>
      <c r="Q103" s="158"/>
      <c r="R103" s="158">
        <v>2</v>
      </c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>
        <v>2</v>
      </c>
      <c r="AC103" s="163">
        <f t="shared" si="3"/>
        <v>8</v>
      </c>
      <c r="AD103" s="263">
        <v>312.64</v>
      </c>
      <c r="AE103" s="264"/>
    </row>
    <row r="104" spans="1:31" ht="13.5" thickBot="1">
      <c r="A104" s="310"/>
      <c r="B104" s="285" t="s">
        <v>231</v>
      </c>
      <c r="C104" s="265">
        <v>2000</v>
      </c>
      <c r="D104" s="265" t="s">
        <v>174</v>
      </c>
      <c r="E104" s="282" t="s">
        <v>7</v>
      </c>
      <c r="F104" s="269"/>
      <c r="G104" s="270"/>
      <c r="H104" s="271"/>
      <c r="I104" s="270"/>
      <c r="J104" s="272"/>
      <c r="K104" s="273"/>
      <c r="L104" s="273">
        <v>2</v>
      </c>
      <c r="M104" s="273"/>
      <c r="N104" s="273"/>
      <c r="O104" s="273"/>
      <c r="P104" s="273"/>
      <c r="Q104" s="273"/>
      <c r="R104" s="273">
        <v>2</v>
      </c>
      <c r="S104" s="273"/>
      <c r="T104" s="273"/>
      <c r="U104" s="273"/>
      <c r="V104" s="273"/>
      <c r="W104" s="273"/>
      <c r="X104" s="273"/>
      <c r="Y104" s="273"/>
      <c r="Z104" s="273"/>
      <c r="AA104" s="273">
        <v>2</v>
      </c>
      <c r="AB104" s="273">
        <v>2</v>
      </c>
      <c r="AC104" s="274">
        <f t="shared" si="3"/>
        <v>8</v>
      </c>
      <c r="AD104" s="275">
        <v>312.64</v>
      </c>
      <c r="AE104" s="247"/>
    </row>
    <row r="105" spans="1:31" ht="12.75">
      <c r="A105" s="308"/>
      <c r="B105" s="290" t="s">
        <v>155</v>
      </c>
      <c r="C105" s="291">
        <v>2003</v>
      </c>
      <c r="D105" s="278" t="s">
        <v>5</v>
      </c>
      <c r="E105" s="250" t="s">
        <v>7</v>
      </c>
      <c r="F105" s="251">
        <v>29</v>
      </c>
      <c r="G105" s="252">
        <v>44.65</v>
      </c>
      <c r="H105" s="253">
        <v>26</v>
      </c>
      <c r="I105" s="252">
        <v>2.87</v>
      </c>
      <c r="J105" s="254">
        <f>((F105-H105)*60)+(G105-I105)</f>
        <v>221.78</v>
      </c>
      <c r="K105" s="255"/>
      <c r="L105" s="255"/>
      <c r="M105" s="255"/>
      <c r="N105" s="255"/>
      <c r="O105" s="255"/>
      <c r="P105" s="255"/>
      <c r="Q105" s="255"/>
      <c r="R105" s="255">
        <v>50</v>
      </c>
      <c r="S105" s="255">
        <v>2</v>
      </c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6">
        <f t="shared" si="3"/>
        <v>52</v>
      </c>
      <c r="AD105" s="257">
        <f>SUM(J105+AC106+AC107+AC105)</f>
        <v>329.78</v>
      </c>
      <c r="AE105" s="241">
        <v>23</v>
      </c>
    </row>
    <row r="106" spans="1:31" ht="12.75">
      <c r="A106" s="309">
        <v>23</v>
      </c>
      <c r="B106" s="62" t="s">
        <v>147</v>
      </c>
      <c r="C106" s="72">
        <v>2001</v>
      </c>
      <c r="D106" s="24" t="s">
        <v>5</v>
      </c>
      <c r="E106" s="284" t="s">
        <v>7</v>
      </c>
      <c r="F106" s="259"/>
      <c r="G106" s="260"/>
      <c r="H106" s="261"/>
      <c r="I106" s="260"/>
      <c r="J106" s="262"/>
      <c r="K106" s="158"/>
      <c r="L106" s="158"/>
      <c r="M106" s="158"/>
      <c r="N106" s="158"/>
      <c r="O106" s="158"/>
      <c r="P106" s="158"/>
      <c r="Q106" s="158"/>
      <c r="R106" s="158">
        <v>2</v>
      </c>
      <c r="S106" s="158"/>
      <c r="T106" s="158"/>
      <c r="U106" s="158"/>
      <c r="V106" s="158"/>
      <c r="W106" s="158"/>
      <c r="X106" s="158">
        <v>50</v>
      </c>
      <c r="Y106" s="158"/>
      <c r="Z106" s="158"/>
      <c r="AA106" s="158"/>
      <c r="AB106" s="158">
        <v>2</v>
      </c>
      <c r="AC106" s="163">
        <f t="shared" si="3"/>
        <v>54</v>
      </c>
      <c r="AD106" s="263">
        <v>329.78</v>
      </c>
      <c r="AE106" s="264"/>
    </row>
    <row r="107" spans="1:31" ht="13.5" thickBot="1">
      <c r="A107" s="310"/>
      <c r="B107" s="292" t="s">
        <v>150</v>
      </c>
      <c r="C107" s="246">
        <v>2006</v>
      </c>
      <c r="D107" s="281" t="s">
        <v>5</v>
      </c>
      <c r="E107" s="282" t="s">
        <v>7</v>
      </c>
      <c r="F107" s="269"/>
      <c r="G107" s="270"/>
      <c r="H107" s="271"/>
      <c r="I107" s="270"/>
      <c r="J107" s="272"/>
      <c r="K107" s="273"/>
      <c r="L107" s="273"/>
      <c r="M107" s="273"/>
      <c r="N107" s="273"/>
      <c r="O107" s="273"/>
      <c r="P107" s="273"/>
      <c r="Q107" s="273">
        <v>2</v>
      </c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4">
        <f t="shared" si="3"/>
        <v>2</v>
      </c>
      <c r="AD107" s="275">
        <v>329.78</v>
      </c>
      <c r="AE107" s="247"/>
    </row>
    <row r="108" spans="1:31" ht="13.5" customHeight="1">
      <c r="A108" s="308"/>
      <c r="B108" s="276" t="s">
        <v>120</v>
      </c>
      <c r="C108" s="277">
        <v>1999</v>
      </c>
      <c r="D108" s="277" t="s">
        <v>3</v>
      </c>
      <c r="E108" s="279" t="s">
        <v>141</v>
      </c>
      <c r="F108" s="251">
        <v>37</v>
      </c>
      <c r="G108" s="252">
        <v>40.58</v>
      </c>
      <c r="H108" s="253">
        <v>34</v>
      </c>
      <c r="I108" s="252">
        <v>4.11</v>
      </c>
      <c r="J108" s="254">
        <f>((F108-H108)*60)+(G108-I108)</f>
        <v>216.47</v>
      </c>
      <c r="K108" s="255"/>
      <c r="L108" s="255">
        <v>2</v>
      </c>
      <c r="M108" s="255"/>
      <c r="N108" s="255"/>
      <c r="O108" s="255"/>
      <c r="P108" s="255"/>
      <c r="Q108" s="255"/>
      <c r="R108" s="255"/>
      <c r="S108" s="255"/>
      <c r="T108" s="255">
        <v>50</v>
      </c>
      <c r="U108" s="255">
        <v>50</v>
      </c>
      <c r="V108" s="255">
        <v>2</v>
      </c>
      <c r="W108" s="255"/>
      <c r="X108" s="255"/>
      <c r="Y108" s="255"/>
      <c r="Z108" s="255"/>
      <c r="AA108" s="255">
        <v>50</v>
      </c>
      <c r="AB108" s="255">
        <v>2</v>
      </c>
      <c r="AC108" s="256">
        <f t="shared" si="3"/>
        <v>156</v>
      </c>
      <c r="AD108" s="257">
        <f>SUM(J108+AC109+AC110+AC108)</f>
        <v>374.47</v>
      </c>
      <c r="AE108" s="241">
        <v>24</v>
      </c>
    </row>
    <row r="109" spans="1:31" ht="13.5" customHeight="1">
      <c r="A109" s="309">
        <v>24</v>
      </c>
      <c r="B109" s="63" t="s">
        <v>63</v>
      </c>
      <c r="C109" s="39">
        <v>2006</v>
      </c>
      <c r="D109" s="24" t="s">
        <v>3</v>
      </c>
      <c r="E109" s="258">
        <v>3</v>
      </c>
      <c r="F109" s="259"/>
      <c r="G109" s="260"/>
      <c r="H109" s="261"/>
      <c r="I109" s="260"/>
      <c r="J109" s="262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63">
        <f t="shared" si="3"/>
        <v>0</v>
      </c>
      <c r="AD109" s="263">
        <v>374.47</v>
      </c>
      <c r="AE109" s="264"/>
    </row>
    <row r="110" spans="1:31" ht="13.5" customHeight="1" thickBot="1">
      <c r="A110" s="310"/>
      <c r="B110" s="266" t="s">
        <v>125</v>
      </c>
      <c r="C110" s="267">
        <v>2003</v>
      </c>
      <c r="D110" s="281" t="s">
        <v>3</v>
      </c>
      <c r="E110" s="268" t="s">
        <v>7</v>
      </c>
      <c r="F110" s="269"/>
      <c r="G110" s="270"/>
      <c r="H110" s="271"/>
      <c r="I110" s="270"/>
      <c r="J110" s="272"/>
      <c r="K110" s="273"/>
      <c r="L110" s="273"/>
      <c r="M110" s="273"/>
      <c r="N110" s="273"/>
      <c r="O110" s="273"/>
      <c r="P110" s="273"/>
      <c r="Q110" s="273"/>
      <c r="R110" s="273">
        <v>2</v>
      </c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4">
        <f t="shared" si="3"/>
        <v>2</v>
      </c>
      <c r="AD110" s="275">
        <v>374.47</v>
      </c>
      <c r="AE110" s="247"/>
    </row>
    <row r="111" spans="1:31" ht="13.5" customHeight="1">
      <c r="A111" s="308"/>
      <c r="B111" s="286" t="s">
        <v>100</v>
      </c>
      <c r="C111" s="277">
        <v>2000</v>
      </c>
      <c r="D111" s="278" t="s">
        <v>5</v>
      </c>
      <c r="E111" s="250" t="s">
        <v>7</v>
      </c>
      <c r="F111" s="251">
        <v>27</v>
      </c>
      <c r="G111" s="252">
        <v>35.71</v>
      </c>
      <c r="H111" s="253">
        <v>24</v>
      </c>
      <c r="I111" s="252">
        <v>1.09</v>
      </c>
      <c r="J111" s="254">
        <f>((F111-H111)*60)+(G111-I111)</f>
        <v>214.62</v>
      </c>
      <c r="K111" s="255"/>
      <c r="L111" s="255"/>
      <c r="M111" s="255"/>
      <c r="N111" s="255"/>
      <c r="O111" s="255"/>
      <c r="P111" s="255"/>
      <c r="Q111" s="255">
        <v>50</v>
      </c>
      <c r="R111" s="255"/>
      <c r="S111" s="255">
        <v>2</v>
      </c>
      <c r="T111" s="255"/>
      <c r="U111" s="255"/>
      <c r="V111" s="255"/>
      <c r="W111" s="255"/>
      <c r="X111" s="255"/>
      <c r="Y111" s="255"/>
      <c r="Z111" s="255">
        <v>50</v>
      </c>
      <c r="AA111" s="255">
        <v>2</v>
      </c>
      <c r="AB111" s="255">
        <v>2</v>
      </c>
      <c r="AC111" s="256">
        <f t="shared" si="3"/>
        <v>106</v>
      </c>
      <c r="AD111" s="257">
        <f>SUM(J111+AC112+AC113+AC111)</f>
        <v>388.62</v>
      </c>
      <c r="AE111" s="241">
        <v>25</v>
      </c>
    </row>
    <row r="112" spans="1:31" ht="13.5" customHeight="1">
      <c r="A112" s="309">
        <v>25</v>
      </c>
      <c r="B112" s="62" t="s">
        <v>152</v>
      </c>
      <c r="C112" s="72">
        <v>2002</v>
      </c>
      <c r="D112" s="24" t="s">
        <v>5</v>
      </c>
      <c r="E112" s="284" t="s">
        <v>7</v>
      </c>
      <c r="F112" s="259"/>
      <c r="G112" s="260"/>
      <c r="H112" s="261"/>
      <c r="I112" s="260"/>
      <c r="J112" s="262"/>
      <c r="K112" s="158"/>
      <c r="L112" s="158"/>
      <c r="M112" s="158">
        <v>2</v>
      </c>
      <c r="N112" s="158"/>
      <c r="O112" s="158"/>
      <c r="P112" s="158"/>
      <c r="Q112" s="158">
        <v>2</v>
      </c>
      <c r="R112" s="158">
        <v>50</v>
      </c>
      <c r="S112" s="158"/>
      <c r="T112" s="158"/>
      <c r="U112" s="158"/>
      <c r="V112" s="158">
        <v>2</v>
      </c>
      <c r="W112" s="158">
        <v>2</v>
      </c>
      <c r="X112" s="158"/>
      <c r="Y112" s="158"/>
      <c r="Z112" s="158"/>
      <c r="AA112" s="158"/>
      <c r="AB112" s="158">
        <v>2</v>
      </c>
      <c r="AC112" s="163">
        <f t="shared" si="3"/>
        <v>60</v>
      </c>
      <c r="AD112" s="263">
        <v>388.62</v>
      </c>
      <c r="AE112" s="264"/>
    </row>
    <row r="113" spans="1:31" ht="13.5" customHeight="1" thickBot="1">
      <c r="A113" s="310"/>
      <c r="B113" s="280" t="s">
        <v>127</v>
      </c>
      <c r="C113" s="281">
        <v>2003</v>
      </c>
      <c r="D113" s="281" t="s">
        <v>5</v>
      </c>
      <c r="E113" s="282">
        <v>2</v>
      </c>
      <c r="F113" s="269"/>
      <c r="G113" s="270"/>
      <c r="H113" s="271"/>
      <c r="I113" s="270"/>
      <c r="J113" s="272"/>
      <c r="K113" s="273"/>
      <c r="L113" s="273">
        <v>2</v>
      </c>
      <c r="M113" s="273">
        <v>2</v>
      </c>
      <c r="N113" s="273"/>
      <c r="O113" s="273"/>
      <c r="P113" s="273"/>
      <c r="Q113" s="273"/>
      <c r="R113" s="273">
        <v>2</v>
      </c>
      <c r="S113" s="273"/>
      <c r="T113" s="273"/>
      <c r="U113" s="273"/>
      <c r="V113" s="273">
        <v>2</v>
      </c>
      <c r="W113" s="273"/>
      <c r="X113" s="273"/>
      <c r="Y113" s="273"/>
      <c r="Z113" s="273"/>
      <c r="AA113" s="273"/>
      <c r="AB113" s="273"/>
      <c r="AC113" s="274">
        <f t="shared" si="3"/>
        <v>8</v>
      </c>
      <c r="AD113" s="275">
        <v>388.62</v>
      </c>
      <c r="AE113" s="247"/>
    </row>
    <row r="114" spans="1:31" ht="13.5" customHeight="1">
      <c r="A114" s="311"/>
      <c r="B114" s="290" t="s">
        <v>151</v>
      </c>
      <c r="C114" s="291">
        <v>2003</v>
      </c>
      <c r="D114" s="278" t="s">
        <v>5</v>
      </c>
      <c r="E114" s="250" t="s">
        <v>7</v>
      </c>
      <c r="F114" s="251">
        <v>49</v>
      </c>
      <c r="G114" s="252">
        <v>20.75</v>
      </c>
      <c r="H114" s="253">
        <v>44</v>
      </c>
      <c r="I114" s="252">
        <v>3.65</v>
      </c>
      <c r="J114" s="254">
        <f>((F114-H114)*60)+(G114-I114)</f>
        <v>317.1</v>
      </c>
      <c r="K114" s="255"/>
      <c r="L114" s="255">
        <v>2</v>
      </c>
      <c r="M114" s="255"/>
      <c r="N114" s="255"/>
      <c r="O114" s="255"/>
      <c r="P114" s="255">
        <v>50</v>
      </c>
      <c r="Q114" s="255">
        <v>2</v>
      </c>
      <c r="R114" s="255"/>
      <c r="S114" s="255"/>
      <c r="T114" s="255"/>
      <c r="U114" s="255"/>
      <c r="V114" s="255"/>
      <c r="W114" s="255">
        <v>2</v>
      </c>
      <c r="X114" s="255">
        <v>2</v>
      </c>
      <c r="Y114" s="255"/>
      <c r="Z114" s="255"/>
      <c r="AA114" s="255"/>
      <c r="AB114" s="255"/>
      <c r="AC114" s="256">
        <f t="shared" si="3"/>
        <v>58</v>
      </c>
      <c r="AD114" s="257">
        <f>SUM(J114+AC115+AC116+AC114)</f>
        <v>427.1</v>
      </c>
      <c r="AE114" s="241">
        <v>26</v>
      </c>
    </row>
    <row r="115" spans="1:31" ht="13.5" customHeight="1">
      <c r="A115" s="312">
        <v>26</v>
      </c>
      <c r="B115" s="62" t="s">
        <v>153</v>
      </c>
      <c r="C115" s="72">
        <v>2003</v>
      </c>
      <c r="D115" s="24" t="s">
        <v>5</v>
      </c>
      <c r="E115" s="284" t="s">
        <v>7</v>
      </c>
      <c r="F115" s="259"/>
      <c r="G115" s="260"/>
      <c r="H115" s="261"/>
      <c r="I115" s="260"/>
      <c r="J115" s="262"/>
      <c r="K115" s="158"/>
      <c r="L115" s="158"/>
      <c r="M115" s="158"/>
      <c r="N115" s="158"/>
      <c r="O115" s="158"/>
      <c r="P115" s="158">
        <v>50</v>
      </c>
      <c r="Q115" s="158">
        <v>2</v>
      </c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63">
        <f t="shared" si="3"/>
        <v>52</v>
      </c>
      <c r="AD115" s="263">
        <v>427.1</v>
      </c>
      <c r="AE115" s="264"/>
    </row>
    <row r="116" spans="1:31" ht="13.5" customHeight="1" thickBot="1">
      <c r="A116" s="313"/>
      <c r="B116" s="280" t="s">
        <v>387</v>
      </c>
      <c r="C116" s="281">
        <v>1986</v>
      </c>
      <c r="D116" s="281" t="s">
        <v>5</v>
      </c>
      <c r="E116" s="282" t="s">
        <v>19</v>
      </c>
      <c r="F116" s="269"/>
      <c r="G116" s="270"/>
      <c r="H116" s="271"/>
      <c r="I116" s="270"/>
      <c r="J116" s="272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4">
        <f t="shared" si="3"/>
        <v>0</v>
      </c>
      <c r="AD116" s="275">
        <v>427.1</v>
      </c>
      <c r="AE116" s="247"/>
    </row>
    <row r="117" spans="1:58" s="81" customFormat="1" ht="15" customHeight="1">
      <c r="A117" s="347" t="s">
        <v>296</v>
      </c>
      <c r="B117" s="348"/>
      <c r="C117" s="348"/>
      <c r="D117" s="348"/>
      <c r="E117" s="348"/>
      <c r="F117" s="348"/>
      <c r="G117" s="348"/>
      <c r="H117" s="348"/>
      <c r="I117" s="348"/>
      <c r="J117" s="348"/>
      <c r="K117" s="348"/>
      <c r="L117" s="348"/>
      <c r="M117" s="348"/>
      <c r="N117" s="348"/>
      <c r="O117" s="348"/>
      <c r="P117" s="348"/>
      <c r="Q117" s="348"/>
      <c r="R117" s="348"/>
      <c r="S117" s="348"/>
      <c r="T117" s="348"/>
      <c r="U117" s="348"/>
      <c r="V117" s="348"/>
      <c r="W117" s="348"/>
      <c r="X117" s="348"/>
      <c r="Y117" s="348"/>
      <c r="Z117" s="348"/>
      <c r="AA117" s="348"/>
      <c r="AB117" s="348"/>
      <c r="AC117" s="348"/>
      <c r="AD117" s="348"/>
      <c r="AE117" s="349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84"/>
    </row>
    <row r="118" spans="1:58" s="82" customFormat="1" ht="17.25" customHeight="1">
      <c r="A118" s="317" t="s">
        <v>310</v>
      </c>
      <c r="B118" s="333"/>
      <c r="C118" s="333"/>
      <c r="D118" s="333"/>
      <c r="E118" s="333"/>
      <c r="F118" s="333"/>
      <c r="G118" s="333"/>
      <c r="H118" s="333"/>
      <c r="I118" s="333"/>
      <c r="J118" s="333"/>
      <c r="K118" s="333"/>
      <c r="L118" s="333"/>
      <c r="M118" s="333"/>
      <c r="N118" s="333"/>
      <c r="O118" s="333"/>
      <c r="P118" s="333"/>
      <c r="Q118" s="333"/>
      <c r="R118" s="333"/>
      <c r="S118" s="333"/>
      <c r="T118" s="333"/>
      <c r="U118" s="333"/>
      <c r="V118" s="333"/>
      <c r="W118" s="333"/>
      <c r="X118" s="333"/>
      <c r="Y118" s="333"/>
      <c r="Z118" s="333"/>
      <c r="AA118" s="333"/>
      <c r="AB118" s="333"/>
      <c r="AC118" s="333"/>
      <c r="AD118" s="333"/>
      <c r="AE118" s="318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151"/>
    </row>
    <row r="119" spans="1:58" s="82" customFormat="1" ht="14.25" customHeight="1">
      <c r="A119" s="317" t="s">
        <v>383</v>
      </c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3"/>
      <c r="AE119" s="318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151"/>
    </row>
    <row r="120" spans="1:57" s="84" customFormat="1" ht="15.75" customHeight="1" thickBot="1">
      <c r="A120" s="319" t="s">
        <v>328</v>
      </c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  <c r="AA120" s="334"/>
      <c r="AB120" s="334"/>
      <c r="AC120" s="334"/>
      <c r="AD120" s="334"/>
      <c r="AE120" s="320"/>
      <c r="AG120" s="83"/>
      <c r="AH120" s="151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151"/>
      <c r="BB120" s="83"/>
      <c r="BC120" s="335" t="s">
        <v>311</v>
      </c>
      <c r="BD120" s="335"/>
      <c r="BE120" s="86"/>
    </row>
    <row r="121" spans="1:41" s="154" customFormat="1" ht="15" customHeight="1" thickBot="1">
      <c r="A121" s="336" t="s">
        <v>337</v>
      </c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8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</row>
    <row r="122" spans="1:31" ht="17.25" customHeight="1">
      <c r="A122" s="306" t="s">
        <v>0</v>
      </c>
      <c r="B122" s="339" t="s">
        <v>382</v>
      </c>
      <c r="C122" s="239" t="s">
        <v>348</v>
      </c>
      <c r="D122" s="341" t="s">
        <v>13</v>
      </c>
      <c r="E122" s="240" t="s">
        <v>14</v>
      </c>
      <c r="F122" s="343" t="s">
        <v>357</v>
      </c>
      <c r="G122" s="344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5"/>
      <c r="AE122" s="241" t="s">
        <v>17</v>
      </c>
    </row>
    <row r="123" spans="1:31" ht="19.5" customHeight="1" thickBot="1">
      <c r="A123" s="307" t="s">
        <v>384</v>
      </c>
      <c r="B123" s="340"/>
      <c r="C123" s="242" t="s">
        <v>195</v>
      </c>
      <c r="D123" s="342"/>
      <c r="E123" s="243" t="s">
        <v>18</v>
      </c>
      <c r="F123" s="328" t="s">
        <v>43</v>
      </c>
      <c r="G123" s="329"/>
      <c r="H123" s="330" t="s">
        <v>44</v>
      </c>
      <c r="I123" s="329"/>
      <c r="J123" s="244" t="s">
        <v>1</v>
      </c>
      <c r="K123" s="245">
        <v>1</v>
      </c>
      <c r="L123" s="245">
        <v>2</v>
      </c>
      <c r="M123" s="245">
        <v>3</v>
      </c>
      <c r="N123" s="245">
        <v>4</v>
      </c>
      <c r="O123" s="245">
        <v>5</v>
      </c>
      <c r="P123" s="245">
        <v>6</v>
      </c>
      <c r="Q123" s="245">
        <v>7</v>
      </c>
      <c r="R123" s="245">
        <v>8</v>
      </c>
      <c r="S123" s="245">
        <v>9</v>
      </c>
      <c r="T123" s="245">
        <v>10</v>
      </c>
      <c r="U123" s="245">
        <v>11</v>
      </c>
      <c r="V123" s="245">
        <v>12</v>
      </c>
      <c r="W123" s="245">
        <v>13</v>
      </c>
      <c r="X123" s="245">
        <v>14</v>
      </c>
      <c r="Y123" s="245">
        <v>15</v>
      </c>
      <c r="Z123" s="245">
        <v>16</v>
      </c>
      <c r="AA123" s="245">
        <v>17</v>
      </c>
      <c r="AB123" s="245">
        <v>18</v>
      </c>
      <c r="AC123" s="246" t="s">
        <v>2</v>
      </c>
      <c r="AD123" s="246" t="s">
        <v>301</v>
      </c>
      <c r="AE123" s="247"/>
    </row>
    <row r="124" spans="1:31" ht="15" customHeight="1">
      <c r="A124" s="308"/>
      <c r="B124" s="276" t="s">
        <v>138</v>
      </c>
      <c r="C124" s="277">
        <v>2001</v>
      </c>
      <c r="D124" s="278" t="s">
        <v>3</v>
      </c>
      <c r="E124" s="279">
        <v>3</v>
      </c>
      <c r="F124" s="251">
        <v>36</v>
      </c>
      <c r="G124" s="252">
        <v>16.43</v>
      </c>
      <c r="H124" s="253">
        <v>32</v>
      </c>
      <c r="I124" s="252">
        <v>3.18</v>
      </c>
      <c r="J124" s="254">
        <f>((F124-H124)*60)+(G124-I124)</f>
        <v>253.25</v>
      </c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6">
        <f aca="true" t="shared" si="4" ref="AC124:AC141">SUM(K124+L124+M124+N124+O124+P124+Q124+R124+S124+T124+U124+V124+W124+X124+Y124+Z124+AA124+AB124)</f>
        <v>0</v>
      </c>
      <c r="AD124" s="257">
        <f>SUM(J124+AC125+AC126+AC124)</f>
        <v>555.25</v>
      </c>
      <c r="AE124" s="241">
        <v>27</v>
      </c>
    </row>
    <row r="125" spans="1:31" ht="15" customHeight="1">
      <c r="A125" s="309">
        <v>27</v>
      </c>
      <c r="B125" s="60" t="s">
        <v>166</v>
      </c>
      <c r="C125" s="24">
        <v>2003</v>
      </c>
      <c r="D125" s="39" t="s">
        <v>3</v>
      </c>
      <c r="E125" s="288" t="s">
        <v>167</v>
      </c>
      <c r="F125" s="259"/>
      <c r="G125" s="260"/>
      <c r="H125" s="261"/>
      <c r="I125" s="260"/>
      <c r="J125" s="262"/>
      <c r="K125" s="158"/>
      <c r="L125" s="158"/>
      <c r="M125" s="158"/>
      <c r="N125" s="158"/>
      <c r="O125" s="158"/>
      <c r="P125" s="158"/>
      <c r="Q125" s="158">
        <v>50</v>
      </c>
      <c r="R125" s="158">
        <v>50</v>
      </c>
      <c r="S125" s="158"/>
      <c r="T125" s="158"/>
      <c r="U125" s="158"/>
      <c r="V125" s="158"/>
      <c r="W125" s="158"/>
      <c r="X125" s="158">
        <v>50</v>
      </c>
      <c r="Y125" s="158"/>
      <c r="Z125" s="158"/>
      <c r="AA125" s="158">
        <v>50</v>
      </c>
      <c r="AB125" s="158">
        <v>50</v>
      </c>
      <c r="AC125" s="163">
        <f t="shared" si="4"/>
        <v>250</v>
      </c>
      <c r="AD125" s="263">
        <v>555.25</v>
      </c>
      <c r="AE125" s="264"/>
    </row>
    <row r="126" spans="1:31" ht="15" customHeight="1" thickBot="1">
      <c r="A126" s="310"/>
      <c r="B126" s="280" t="s">
        <v>169</v>
      </c>
      <c r="C126" s="281">
        <v>2002</v>
      </c>
      <c r="D126" s="267" t="s">
        <v>3</v>
      </c>
      <c r="E126" s="289" t="s">
        <v>167</v>
      </c>
      <c r="F126" s="269"/>
      <c r="G126" s="270"/>
      <c r="H126" s="271"/>
      <c r="I126" s="270"/>
      <c r="J126" s="272"/>
      <c r="K126" s="273"/>
      <c r="L126" s="273"/>
      <c r="M126" s="273"/>
      <c r="N126" s="273"/>
      <c r="O126" s="273"/>
      <c r="P126" s="273"/>
      <c r="Q126" s="273"/>
      <c r="R126" s="273">
        <v>2</v>
      </c>
      <c r="S126" s="273"/>
      <c r="T126" s="273"/>
      <c r="U126" s="273"/>
      <c r="V126" s="273"/>
      <c r="W126" s="273"/>
      <c r="X126" s="273"/>
      <c r="Y126" s="273"/>
      <c r="Z126" s="273"/>
      <c r="AA126" s="273">
        <v>50</v>
      </c>
      <c r="AB126" s="273"/>
      <c r="AC126" s="274">
        <f t="shared" si="4"/>
        <v>52</v>
      </c>
      <c r="AD126" s="275">
        <v>555.25</v>
      </c>
      <c r="AE126" s="247"/>
    </row>
    <row r="127" spans="1:31" ht="15" customHeight="1">
      <c r="A127" s="308"/>
      <c r="B127" s="293" t="s">
        <v>64</v>
      </c>
      <c r="C127" s="277">
        <v>2005</v>
      </c>
      <c r="D127" s="277" t="s">
        <v>3</v>
      </c>
      <c r="E127" s="279" t="s">
        <v>7</v>
      </c>
      <c r="F127" s="251">
        <v>22</v>
      </c>
      <c r="G127" s="252">
        <v>52.58</v>
      </c>
      <c r="H127" s="253">
        <v>16</v>
      </c>
      <c r="I127" s="252">
        <v>2.89</v>
      </c>
      <c r="J127" s="254">
        <f>((F127-H127)*60)+(G127-I127)</f>
        <v>409.69</v>
      </c>
      <c r="K127" s="255"/>
      <c r="L127" s="255"/>
      <c r="M127" s="255"/>
      <c r="N127" s="255"/>
      <c r="O127" s="255"/>
      <c r="P127" s="255"/>
      <c r="Q127" s="255">
        <v>50</v>
      </c>
      <c r="R127" s="255"/>
      <c r="S127" s="255"/>
      <c r="T127" s="255"/>
      <c r="U127" s="255">
        <v>50</v>
      </c>
      <c r="V127" s="255"/>
      <c r="W127" s="255"/>
      <c r="X127" s="255"/>
      <c r="Y127" s="255"/>
      <c r="Z127" s="255"/>
      <c r="AA127" s="255"/>
      <c r="AB127" s="255">
        <v>50</v>
      </c>
      <c r="AC127" s="256">
        <f t="shared" si="4"/>
        <v>150</v>
      </c>
      <c r="AD127" s="257">
        <f>SUM(J127+AC128+AC129+AC127)</f>
        <v>865.69</v>
      </c>
      <c r="AE127" s="241">
        <v>28</v>
      </c>
    </row>
    <row r="128" spans="1:31" ht="15" customHeight="1">
      <c r="A128" s="309">
        <v>28</v>
      </c>
      <c r="B128" s="71" t="s">
        <v>267</v>
      </c>
      <c r="C128" s="1">
        <v>2004</v>
      </c>
      <c r="D128" s="1" t="s">
        <v>3</v>
      </c>
      <c r="E128" s="284" t="s">
        <v>7</v>
      </c>
      <c r="F128" s="259"/>
      <c r="G128" s="260"/>
      <c r="H128" s="261"/>
      <c r="I128" s="260"/>
      <c r="J128" s="262"/>
      <c r="K128" s="158"/>
      <c r="L128" s="158"/>
      <c r="M128" s="158"/>
      <c r="N128" s="158"/>
      <c r="O128" s="158"/>
      <c r="P128" s="158"/>
      <c r="Q128" s="158"/>
      <c r="R128" s="158">
        <v>50</v>
      </c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>
        <v>50</v>
      </c>
      <c r="AC128" s="163">
        <f t="shared" si="4"/>
        <v>100</v>
      </c>
      <c r="AD128" s="263">
        <v>865.69</v>
      </c>
      <c r="AE128" s="264"/>
    </row>
    <row r="129" spans="1:31" ht="15" customHeight="1" thickBot="1">
      <c r="A129" s="310"/>
      <c r="B129" s="285" t="s">
        <v>269</v>
      </c>
      <c r="C129" s="265">
        <v>2005</v>
      </c>
      <c r="D129" s="265" t="s">
        <v>3</v>
      </c>
      <c r="E129" s="282" t="s">
        <v>7</v>
      </c>
      <c r="F129" s="269"/>
      <c r="G129" s="270"/>
      <c r="H129" s="271"/>
      <c r="I129" s="270"/>
      <c r="J129" s="272"/>
      <c r="K129" s="273"/>
      <c r="L129" s="273"/>
      <c r="M129" s="273"/>
      <c r="N129" s="273"/>
      <c r="O129" s="273"/>
      <c r="P129" s="273"/>
      <c r="Q129" s="273">
        <v>2</v>
      </c>
      <c r="R129" s="273">
        <v>50</v>
      </c>
      <c r="S129" s="273">
        <v>50</v>
      </c>
      <c r="T129" s="273"/>
      <c r="U129" s="273">
        <v>2</v>
      </c>
      <c r="V129" s="273">
        <v>50</v>
      </c>
      <c r="W129" s="273">
        <v>2</v>
      </c>
      <c r="X129" s="273"/>
      <c r="Y129" s="273"/>
      <c r="Z129" s="273"/>
      <c r="AA129" s="273"/>
      <c r="AB129" s="273">
        <v>50</v>
      </c>
      <c r="AC129" s="274">
        <f t="shared" si="4"/>
        <v>206</v>
      </c>
      <c r="AD129" s="275">
        <v>865.69</v>
      </c>
      <c r="AE129" s="247"/>
    </row>
    <row r="130" spans="1:31" ht="15" customHeight="1">
      <c r="A130" s="308"/>
      <c r="B130" s="283" t="s">
        <v>81</v>
      </c>
      <c r="C130" s="278">
        <v>2007</v>
      </c>
      <c r="D130" s="278" t="s">
        <v>73</v>
      </c>
      <c r="E130" s="250" t="s">
        <v>186</v>
      </c>
      <c r="F130" s="251">
        <v>48</v>
      </c>
      <c r="G130" s="252">
        <v>20.576</v>
      </c>
      <c r="H130" s="253">
        <v>44</v>
      </c>
      <c r="I130" s="252">
        <v>11.8</v>
      </c>
      <c r="J130" s="254">
        <f>((F130-H130)*60)+(G130-I130)</f>
        <v>248.776</v>
      </c>
      <c r="K130" s="255"/>
      <c r="L130" s="255">
        <v>2</v>
      </c>
      <c r="M130" s="255"/>
      <c r="N130" s="255"/>
      <c r="O130" s="255"/>
      <c r="P130" s="255"/>
      <c r="Q130" s="255">
        <v>2</v>
      </c>
      <c r="R130" s="255">
        <v>50</v>
      </c>
      <c r="S130" s="255">
        <v>50</v>
      </c>
      <c r="T130" s="255">
        <v>2</v>
      </c>
      <c r="U130" s="255"/>
      <c r="V130" s="255"/>
      <c r="W130" s="255">
        <v>2</v>
      </c>
      <c r="X130" s="255"/>
      <c r="Y130" s="255"/>
      <c r="Z130" s="255"/>
      <c r="AA130" s="255">
        <v>2</v>
      </c>
      <c r="AB130" s="255"/>
      <c r="AC130" s="256">
        <f t="shared" si="4"/>
        <v>110</v>
      </c>
      <c r="AD130" s="257">
        <f>SUM(J130+AC131+AC132+AC130)</f>
        <v>920.7760000000001</v>
      </c>
      <c r="AE130" s="241">
        <v>29</v>
      </c>
    </row>
    <row r="131" spans="1:31" ht="15" customHeight="1">
      <c r="A131" s="309">
        <v>29</v>
      </c>
      <c r="B131" s="60" t="s">
        <v>82</v>
      </c>
      <c r="C131" s="24">
        <v>2007</v>
      </c>
      <c r="D131" s="24" t="s">
        <v>73</v>
      </c>
      <c r="E131" s="284" t="s">
        <v>186</v>
      </c>
      <c r="F131" s="259"/>
      <c r="G131" s="260"/>
      <c r="H131" s="261"/>
      <c r="I131" s="260"/>
      <c r="J131" s="262"/>
      <c r="K131" s="158"/>
      <c r="L131" s="158">
        <v>50</v>
      </c>
      <c r="M131" s="158">
        <v>2</v>
      </c>
      <c r="N131" s="158"/>
      <c r="O131" s="158"/>
      <c r="P131" s="158"/>
      <c r="Q131" s="158"/>
      <c r="R131" s="158">
        <v>50</v>
      </c>
      <c r="S131" s="158">
        <v>50</v>
      </c>
      <c r="T131" s="158"/>
      <c r="U131" s="158">
        <v>50</v>
      </c>
      <c r="V131" s="158">
        <v>50</v>
      </c>
      <c r="W131" s="158"/>
      <c r="X131" s="158">
        <v>50</v>
      </c>
      <c r="Y131" s="158"/>
      <c r="Z131" s="158">
        <v>50</v>
      </c>
      <c r="AA131" s="158">
        <v>50</v>
      </c>
      <c r="AB131" s="158"/>
      <c r="AC131" s="163">
        <f t="shared" si="4"/>
        <v>402</v>
      </c>
      <c r="AD131" s="263">
        <v>920.78</v>
      </c>
      <c r="AE131" s="264"/>
    </row>
    <row r="132" spans="1:31" ht="15" customHeight="1" thickBot="1">
      <c r="A132" s="310"/>
      <c r="B132" s="266" t="s">
        <v>159</v>
      </c>
      <c r="C132" s="267">
        <v>2001</v>
      </c>
      <c r="D132" s="281" t="s">
        <v>174</v>
      </c>
      <c r="E132" s="268" t="s">
        <v>141</v>
      </c>
      <c r="F132" s="269"/>
      <c r="G132" s="270"/>
      <c r="H132" s="271"/>
      <c r="I132" s="270"/>
      <c r="J132" s="272"/>
      <c r="K132" s="273"/>
      <c r="L132" s="273">
        <v>2</v>
      </c>
      <c r="M132" s="273"/>
      <c r="N132" s="273"/>
      <c r="O132" s="273"/>
      <c r="P132" s="273"/>
      <c r="Q132" s="273">
        <v>2</v>
      </c>
      <c r="R132" s="273">
        <v>50</v>
      </c>
      <c r="S132" s="273">
        <v>2</v>
      </c>
      <c r="T132" s="273"/>
      <c r="U132" s="273">
        <v>2</v>
      </c>
      <c r="V132" s="273"/>
      <c r="W132" s="273"/>
      <c r="X132" s="273"/>
      <c r="Y132" s="273"/>
      <c r="Z132" s="273">
        <v>50</v>
      </c>
      <c r="AA132" s="273">
        <v>50</v>
      </c>
      <c r="AB132" s="273">
        <v>2</v>
      </c>
      <c r="AC132" s="274">
        <f t="shared" si="4"/>
        <v>160</v>
      </c>
      <c r="AD132" s="275">
        <v>920.78</v>
      </c>
      <c r="AE132" s="247"/>
    </row>
    <row r="133" spans="1:31" ht="15" customHeight="1">
      <c r="A133" s="308"/>
      <c r="B133" s="249" t="s">
        <v>236</v>
      </c>
      <c r="C133" s="248">
        <v>2002</v>
      </c>
      <c r="D133" s="248" t="s">
        <v>174</v>
      </c>
      <c r="E133" s="250" t="s">
        <v>7</v>
      </c>
      <c r="F133" s="251">
        <v>99</v>
      </c>
      <c r="G133" s="252">
        <v>99.99</v>
      </c>
      <c r="H133" s="253">
        <v>20</v>
      </c>
      <c r="I133" s="252">
        <v>3.76</v>
      </c>
      <c r="J133" s="254">
        <f>((F133-H133)*60)+(G133-I133)</f>
        <v>4836.23</v>
      </c>
      <c r="K133" s="255"/>
      <c r="L133" s="255"/>
      <c r="M133" s="255"/>
      <c r="N133" s="255"/>
      <c r="O133" s="255"/>
      <c r="P133" s="255"/>
      <c r="Q133" s="255">
        <v>50</v>
      </c>
      <c r="R133" s="255">
        <v>2</v>
      </c>
      <c r="S133" s="255"/>
      <c r="T133" s="255"/>
      <c r="U133" s="255"/>
      <c r="V133" s="255"/>
      <c r="W133" s="255"/>
      <c r="X133" s="255">
        <v>50</v>
      </c>
      <c r="Y133" s="255">
        <v>50</v>
      </c>
      <c r="Z133" s="255">
        <v>50</v>
      </c>
      <c r="AA133" s="255">
        <v>50</v>
      </c>
      <c r="AB133" s="255">
        <v>50</v>
      </c>
      <c r="AC133" s="256">
        <f t="shared" si="4"/>
        <v>302</v>
      </c>
      <c r="AD133" s="257">
        <f>SUM(J133+AC134+AC135+AC133)</f>
        <v>5692.23</v>
      </c>
      <c r="AE133" s="241">
        <v>30</v>
      </c>
    </row>
    <row r="134" spans="1:31" ht="15" customHeight="1">
      <c r="A134" s="309">
        <v>31</v>
      </c>
      <c r="B134" s="71" t="s">
        <v>233</v>
      </c>
      <c r="C134" s="1">
        <v>2003</v>
      </c>
      <c r="D134" s="1" t="s">
        <v>174</v>
      </c>
      <c r="E134" s="284" t="s">
        <v>7</v>
      </c>
      <c r="F134" s="259"/>
      <c r="G134" s="260"/>
      <c r="H134" s="261"/>
      <c r="I134" s="260"/>
      <c r="J134" s="262"/>
      <c r="K134" s="158"/>
      <c r="L134" s="158">
        <v>2</v>
      </c>
      <c r="M134" s="158"/>
      <c r="N134" s="158"/>
      <c r="O134" s="158"/>
      <c r="P134" s="158"/>
      <c r="Q134" s="158">
        <v>50</v>
      </c>
      <c r="R134" s="158">
        <v>50</v>
      </c>
      <c r="S134" s="158"/>
      <c r="T134" s="158"/>
      <c r="U134" s="158"/>
      <c r="V134" s="158"/>
      <c r="W134" s="158"/>
      <c r="X134" s="158"/>
      <c r="Y134" s="158">
        <v>50</v>
      </c>
      <c r="Z134" s="158">
        <v>50</v>
      </c>
      <c r="AA134" s="158">
        <v>50</v>
      </c>
      <c r="AB134" s="158">
        <v>50</v>
      </c>
      <c r="AC134" s="163">
        <f t="shared" si="4"/>
        <v>302</v>
      </c>
      <c r="AD134" s="263">
        <v>5692.23</v>
      </c>
      <c r="AE134" s="264"/>
    </row>
    <row r="135" spans="1:31" ht="15" customHeight="1" thickBot="1">
      <c r="A135" s="310"/>
      <c r="B135" s="285" t="s">
        <v>234</v>
      </c>
      <c r="C135" s="265">
        <v>2002</v>
      </c>
      <c r="D135" s="265" t="s">
        <v>174</v>
      </c>
      <c r="E135" s="282" t="s">
        <v>7</v>
      </c>
      <c r="F135" s="269"/>
      <c r="G135" s="270"/>
      <c r="H135" s="271"/>
      <c r="I135" s="270"/>
      <c r="J135" s="272"/>
      <c r="K135" s="273"/>
      <c r="L135" s="273"/>
      <c r="M135" s="273"/>
      <c r="N135" s="273"/>
      <c r="O135" s="273"/>
      <c r="P135" s="273"/>
      <c r="Q135" s="273">
        <v>2</v>
      </c>
      <c r="R135" s="273">
        <v>50</v>
      </c>
      <c r="S135" s="273"/>
      <c r="T135" s="273"/>
      <c r="U135" s="273"/>
      <c r="V135" s="273"/>
      <c r="W135" s="273"/>
      <c r="X135" s="273"/>
      <c r="Y135" s="273">
        <v>50</v>
      </c>
      <c r="Z135" s="273">
        <v>50</v>
      </c>
      <c r="AA135" s="273">
        <v>50</v>
      </c>
      <c r="AB135" s="273">
        <v>50</v>
      </c>
      <c r="AC135" s="274">
        <f t="shared" si="4"/>
        <v>252</v>
      </c>
      <c r="AD135" s="275">
        <v>5692.23</v>
      </c>
      <c r="AE135" s="247"/>
    </row>
    <row r="136" spans="1:31" ht="15" customHeight="1">
      <c r="A136" s="308"/>
      <c r="B136" s="276" t="s">
        <v>115</v>
      </c>
      <c r="C136" s="277">
        <v>2003</v>
      </c>
      <c r="D136" s="278" t="s">
        <v>5</v>
      </c>
      <c r="E136" s="250">
        <v>3</v>
      </c>
      <c r="F136" s="251">
        <v>99</v>
      </c>
      <c r="G136" s="252">
        <v>99.99</v>
      </c>
      <c r="H136" s="253">
        <v>6</v>
      </c>
      <c r="I136" s="252">
        <v>1.26</v>
      </c>
      <c r="J136" s="254">
        <f>((F136-H136)*60)+(G136-I136)</f>
        <v>5678.73</v>
      </c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6">
        <f t="shared" si="4"/>
        <v>0</v>
      </c>
      <c r="AD136" s="257">
        <f>SUM(J136+AC137+AC138+AC136)</f>
        <v>5890.73</v>
      </c>
      <c r="AE136" s="241">
        <v>31</v>
      </c>
    </row>
    <row r="137" spans="1:31" ht="15" customHeight="1">
      <c r="A137" s="309">
        <v>31</v>
      </c>
      <c r="B137" s="63" t="s">
        <v>104</v>
      </c>
      <c r="C137" s="39">
        <v>2001</v>
      </c>
      <c r="D137" s="24" t="s">
        <v>5</v>
      </c>
      <c r="E137" s="284" t="s">
        <v>7</v>
      </c>
      <c r="F137" s="259"/>
      <c r="G137" s="260"/>
      <c r="H137" s="261"/>
      <c r="I137" s="260"/>
      <c r="J137" s="262"/>
      <c r="K137" s="158"/>
      <c r="L137" s="158"/>
      <c r="M137" s="158"/>
      <c r="N137" s="158">
        <v>2</v>
      </c>
      <c r="O137" s="158"/>
      <c r="P137" s="158"/>
      <c r="Q137" s="158"/>
      <c r="R137" s="158"/>
      <c r="S137" s="158"/>
      <c r="T137" s="158">
        <v>2</v>
      </c>
      <c r="U137" s="158"/>
      <c r="V137" s="158"/>
      <c r="W137" s="158"/>
      <c r="X137" s="158"/>
      <c r="Y137" s="158"/>
      <c r="Z137" s="158">
        <v>50</v>
      </c>
      <c r="AA137" s="158">
        <v>50</v>
      </c>
      <c r="AB137" s="158">
        <v>50</v>
      </c>
      <c r="AC137" s="163">
        <f t="shared" si="4"/>
        <v>154</v>
      </c>
      <c r="AD137" s="263">
        <v>5890.73</v>
      </c>
      <c r="AE137" s="264"/>
    </row>
    <row r="138" spans="1:31" ht="15" customHeight="1" thickBot="1">
      <c r="A138" s="310"/>
      <c r="B138" s="292" t="s">
        <v>388</v>
      </c>
      <c r="C138" s="246">
        <v>1987</v>
      </c>
      <c r="D138" s="281" t="s">
        <v>5</v>
      </c>
      <c r="E138" s="282" t="s">
        <v>7</v>
      </c>
      <c r="F138" s="269"/>
      <c r="G138" s="270"/>
      <c r="H138" s="271"/>
      <c r="I138" s="270"/>
      <c r="J138" s="272"/>
      <c r="K138" s="273"/>
      <c r="L138" s="273"/>
      <c r="M138" s="273"/>
      <c r="N138" s="273"/>
      <c r="O138" s="273">
        <v>2</v>
      </c>
      <c r="P138" s="273"/>
      <c r="Q138" s="273"/>
      <c r="R138" s="273">
        <v>2</v>
      </c>
      <c r="S138" s="273"/>
      <c r="T138" s="273"/>
      <c r="U138" s="273"/>
      <c r="V138" s="273">
        <v>2</v>
      </c>
      <c r="W138" s="273">
        <v>2</v>
      </c>
      <c r="X138" s="273">
        <v>50</v>
      </c>
      <c r="Y138" s="273"/>
      <c r="Z138" s="273"/>
      <c r="AA138" s="273"/>
      <c r="AB138" s="273"/>
      <c r="AC138" s="274">
        <f t="shared" si="4"/>
        <v>58</v>
      </c>
      <c r="AD138" s="275">
        <v>5890.73</v>
      </c>
      <c r="AE138" s="247"/>
    </row>
    <row r="139" spans="1:31" ht="15" customHeight="1">
      <c r="A139" s="308"/>
      <c r="B139" s="249" t="s">
        <v>290</v>
      </c>
      <c r="C139" s="248">
        <v>2006</v>
      </c>
      <c r="D139" s="248" t="s">
        <v>3</v>
      </c>
      <c r="E139" s="250" t="s">
        <v>7</v>
      </c>
      <c r="F139" s="251">
        <v>99</v>
      </c>
      <c r="G139" s="252">
        <v>99.99</v>
      </c>
      <c r="H139" s="253">
        <v>22</v>
      </c>
      <c r="I139" s="252">
        <v>1.44</v>
      </c>
      <c r="J139" s="254">
        <f>((F139-H139)*60)+(G139-I139)</f>
        <v>4718.55</v>
      </c>
      <c r="K139" s="255"/>
      <c r="L139" s="255"/>
      <c r="M139" s="255"/>
      <c r="N139" s="255"/>
      <c r="O139" s="255">
        <v>50</v>
      </c>
      <c r="P139" s="255">
        <v>50</v>
      </c>
      <c r="Q139" s="255">
        <v>50</v>
      </c>
      <c r="R139" s="255">
        <v>50</v>
      </c>
      <c r="S139" s="255">
        <v>50</v>
      </c>
      <c r="T139" s="255">
        <v>50</v>
      </c>
      <c r="U139" s="255">
        <v>50</v>
      </c>
      <c r="V139" s="255">
        <v>50</v>
      </c>
      <c r="W139" s="255">
        <v>50</v>
      </c>
      <c r="X139" s="255">
        <v>50</v>
      </c>
      <c r="Y139" s="255">
        <v>50</v>
      </c>
      <c r="Z139" s="255">
        <v>50</v>
      </c>
      <c r="AA139" s="255">
        <v>50</v>
      </c>
      <c r="AB139" s="255">
        <v>50</v>
      </c>
      <c r="AC139" s="256">
        <f t="shared" si="4"/>
        <v>700</v>
      </c>
      <c r="AD139" s="257">
        <f>SUM(J139+AC140+AC141+AC139)</f>
        <v>6822.55</v>
      </c>
      <c r="AE139" s="241">
        <v>32</v>
      </c>
    </row>
    <row r="140" spans="1:31" ht="15" customHeight="1">
      <c r="A140" s="309">
        <v>32</v>
      </c>
      <c r="B140" s="60" t="s">
        <v>256</v>
      </c>
      <c r="C140" s="24">
        <v>2004</v>
      </c>
      <c r="D140" s="24" t="s">
        <v>3</v>
      </c>
      <c r="E140" s="288" t="s">
        <v>7</v>
      </c>
      <c r="F140" s="259"/>
      <c r="G140" s="260"/>
      <c r="H140" s="261"/>
      <c r="I140" s="260"/>
      <c r="J140" s="262"/>
      <c r="K140" s="158"/>
      <c r="L140" s="158"/>
      <c r="M140" s="158"/>
      <c r="N140" s="158"/>
      <c r="O140" s="158">
        <v>50</v>
      </c>
      <c r="P140" s="158">
        <v>50</v>
      </c>
      <c r="Q140" s="158">
        <v>50</v>
      </c>
      <c r="R140" s="158">
        <v>50</v>
      </c>
      <c r="S140" s="158">
        <v>50</v>
      </c>
      <c r="T140" s="158">
        <v>50</v>
      </c>
      <c r="U140" s="158">
        <v>50</v>
      </c>
      <c r="V140" s="158">
        <v>50</v>
      </c>
      <c r="W140" s="158">
        <v>50</v>
      </c>
      <c r="X140" s="158">
        <v>50</v>
      </c>
      <c r="Y140" s="158">
        <v>50</v>
      </c>
      <c r="Z140" s="158">
        <v>50</v>
      </c>
      <c r="AA140" s="158">
        <v>50</v>
      </c>
      <c r="AB140" s="158">
        <v>50</v>
      </c>
      <c r="AC140" s="163">
        <f t="shared" si="4"/>
        <v>700</v>
      </c>
      <c r="AD140" s="263">
        <v>6822.55</v>
      </c>
      <c r="AE140" s="264"/>
    </row>
    <row r="141" spans="1:31" ht="15" customHeight="1" thickBot="1">
      <c r="A141" s="310"/>
      <c r="B141" s="266" t="s">
        <v>140</v>
      </c>
      <c r="C141" s="267">
        <v>2004</v>
      </c>
      <c r="D141" s="281" t="s">
        <v>3</v>
      </c>
      <c r="E141" s="268" t="s">
        <v>7</v>
      </c>
      <c r="F141" s="269"/>
      <c r="G141" s="270"/>
      <c r="H141" s="271"/>
      <c r="I141" s="270"/>
      <c r="J141" s="272"/>
      <c r="K141" s="273"/>
      <c r="L141" s="273">
        <v>2</v>
      </c>
      <c r="M141" s="273">
        <v>2</v>
      </c>
      <c r="N141" s="273"/>
      <c r="O141" s="273">
        <v>50</v>
      </c>
      <c r="P141" s="273">
        <v>50</v>
      </c>
      <c r="Q141" s="273">
        <v>50</v>
      </c>
      <c r="R141" s="273">
        <v>50</v>
      </c>
      <c r="S141" s="273">
        <v>50</v>
      </c>
      <c r="T141" s="273">
        <v>50</v>
      </c>
      <c r="U141" s="273">
        <v>50</v>
      </c>
      <c r="V141" s="273">
        <v>50</v>
      </c>
      <c r="W141" s="273">
        <v>50</v>
      </c>
      <c r="X141" s="273">
        <v>50</v>
      </c>
      <c r="Y141" s="273">
        <v>50</v>
      </c>
      <c r="Z141" s="273">
        <v>50</v>
      </c>
      <c r="AA141" s="273">
        <v>50</v>
      </c>
      <c r="AB141" s="273">
        <v>50</v>
      </c>
      <c r="AC141" s="274">
        <f t="shared" si="4"/>
        <v>704</v>
      </c>
      <c r="AD141" s="275">
        <v>6822.55</v>
      </c>
      <c r="AE141" s="247"/>
    </row>
    <row r="142" spans="1:31" ht="18" customHeight="1" thickBot="1">
      <c r="A142" s="336" t="s">
        <v>358</v>
      </c>
      <c r="B142" s="337"/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8"/>
    </row>
    <row r="143" spans="1:31" ht="17.25" customHeight="1">
      <c r="A143" s="306" t="s">
        <v>0</v>
      </c>
      <c r="B143" s="339" t="s">
        <v>359</v>
      </c>
      <c r="C143" s="239" t="s">
        <v>348</v>
      </c>
      <c r="D143" s="341" t="s">
        <v>13</v>
      </c>
      <c r="E143" s="240" t="s">
        <v>14</v>
      </c>
      <c r="F143" s="343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5"/>
      <c r="AE143" s="241" t="s">
        <v>17</v>
      </c>
    </row>
    <row r="144" spans="1:31" ht="19.5" customHeight="1" thickBot="1">
      <c r="A144" s="307" t="s">
        <v>46</v>
      </c>
      <c r="B144" s="340"/>
      <c r="C144" s="242" t="s">
        <v>195</v>
      </c>
      <c r="D144" s="342"/>
      <c r="E144" s="243" t="s">
        <v>18</v>
      </c>
      <c r="F144" s="328" t="s">
        <v>43</v>
      </c>
      <c r="G144" s="329"/>
      <c r="H144" s="330" t="s">
        <v>44</v>
      </c>
      <c r="I144" s="329"/>
      <c r="J144" s="244" t="s">
        <v>1</v>
      </c>
      <c r="K144" s="245">
        <v>1</v>
      </c>
      <c r="L144" s="245">
        <v>2</v>
      </c>
      <c r="M144" s="245">
        <v>3</v>
      </c>
      <c r="N144" s="245">
        <v>4</v>
      </c>
      <c r="O144" s="245">
        <v>5</v>
      </c>
      <c r="P144" s="245">
        <v>6</v>
      </c>
      <c r="Q144" s="245">
        <v>7</v>
      </c>
      <c r="R144" s="245">
        <v>8</v>
      </c>
      <c r="S144" s="245">
        <v>9</v>
      </c>
      <c r="T144" s="245">
        <v>10</v>
      </c>
      <c r="U144" s="245">
        <v>11</v>
      </c>
      <c r="V144" s="245">
        <v>12</v>
      </c>
      <c r="W144" s="245">
        <v>13</v>
      </c>
      <c r="X144" s="245">
        <v>14</v>
      </c>
      <c r="Y144" s="245">
        <v>15</v>
      </c>
      <c r="Z144" s="245">
        <v>16</v>
      </c>
      <c r="AA144" s="245">
        <v>17</v>
      </c>
      <c r="AB144" s="245">
        <v>18</v>
      </c>
      <c r="AC144" s="246" t="s">
        <v>2</v>
      </c>
      <c r="AD144" s="246" t="s">
        <v>301</v>
      </c>
      <c r="AE144" s="247"/>
    </row>
    <row r="145" spans="1:31" ht="20.25" customHeight="1">
      <c r="A145" s="308"/>
      <c r="B145" s="276" t="s">
        <v>90</v>
      </c>
      <c r="C145" s="277">
        <v>2002</v>
      </c>
      <c r="D145" s="278" t="s">
        <v>174</v>
      </c>
      <c r="E145" s="279">
        <v>1</v>
      </c>
      <c r="F145" s="251">
        <v>18</v>
      </c>
      <c r="G145" s="252">
        <v>52.88</v>
      </c>
      <c r="H145" s="253">
        <v>16</v>
      </c>
      <c r="I145" s="252">
        <v>3.29</v>
      </c>
      <c r="J145" s="254">
        <f>((F145-H145)*60)+(G145-I145)</f>
        <v>169.59</v>
      </c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>
        <v>50</v>
      </c>
      <c r="X145" s="255"/>
      <c r="Y145" s="255"/>
      <c r="Z145" s="255"/>
      <c r="AA145" s="255"/>
      <c r="AB145" s="255">
        <v>2</v>
      </c>
      <c r="AC145" s="256">
        <f aca="true" t="shared" si="5" ref="AC145:AC153">SUM(K145+L145+M145+N145+O145+P145+Q145+R145+S145+T145+U145+V145+W145+X145+Y145+Z145+AA145+AB145)</f>
        <v>52</v>
      </c>
      <c r="AD145" s="257">
        <f>SUM(J145+AC146+AC147+AC145)</f>
        <v>223.59</v>
      </c>
      <c r="AE145" s="241">
        <v>1</v>
      </c>
    </row>
    <row r="146" spans="1:31" ht="20.25" customHeight="1">
      <c r="A146" s="309">
        <v>1</v>
      </c>
      <c r="B146" s="63" t="s">
        <v>219</v>
      </c>
      <c r="C146" s="39">
        <v>1996</v>
      </c>
      <c r="D146" s="24" t="s">
        <v>174</v>
      </c>
      <c r="E146" s="258" t="s">
        <v>19</v>
      </c>
      <c r="F146" s="259"/>
      <c r="G146" s="260"/>
      <c r="H146" s="261"/>
      <c r="I146" s="260"/>
      <c r="J146" s="262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63">
        <f t="shared" si="5"/>
        <v>0</v>
      </c>
      <c r="AD146" s="263">
        <v>223.59</v>
      </c>
      <c r="AE146" s="264"/>
    </row>
    <row r="147" spans="1:31" ht="20.25" customHeight="1" thickBot="1">
      <c r="A147" s="310"/>
      <c r="B147" s="280" t="s">
        <v>78</v>
      </c>
      <c r="C147" s="281">
        <v>1999</v>
      </c>
      <c r="D147" s="281" t="s">
        <v>73</v>
      </c>
      <c r="E147" s="282" t="s">
        <v>4</v>
      </c>
      <c r="F147" s="269"/>
      <c r="G147" s="270"/>
      <c r="H147" s="271"/>
      <c r="I147" s="270"/>
      <c r="J147" s="272"/>
      <c r="K147" s="273"/>
      <c r="L147" s="273"/>
      <c r="M147" s="273"/>
      <c r="N147" s="273"/>
      <c r="O147" s="273"/>
      <c r="P147" s="273"/>
      <c r="Q147" s="273"/>
      <c r="R147" s="273">
        <v>2</v>
      </c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4">
        <f t="shared" si="5"/>
        <v>2</v>
      </c>
      <c r="AD147" s="275">
        <v>223.59</v>
      </c>
      <c r="AE147" s="247"/>
    </row>
    <row r="148" spans="1:31" ht="20.25" customHeight="1">
      <c r="A148" s="308"/>
      <c r="B148" s="249" t="s">
        <v>239</v>
      </c>
      <c r="C148" s="248">
        <v>2004</v>
      </c>
      <c r="D148" s="248" t="s">
        <v>174</v>
      </c>
      <c r="E148" s="250" t="s">
        <v>7</v>
      </c>
      <c r="F148" s="251">
        <v>18</v>
      </c>
      <c r="G148" s="252">
        <v>5.34</v>
      </c>
      <c r="H148" s="253">
        <v>12</v>
      </c>
      <c r="I148" s="252">
        <v>2.85</v>
      </c>
      <c r="J148" s="254" t="s">
        <v>385</v>
      </c>
      <c r="K148" s="255">
        <v>2</v>
      </c>
      <c r="L148" s="255"/>
      <c r="M148" s="255"/>
      <c r="N148" s="255"/>
      <c r="O148" s="255"/>
      <c r="P148" s="255"/>
      <c r="Q148" s="255">
        <v>50</v>
      </c>
      <c r="R148" s="255">
        <v>50</v>
      </c>
      <c r="S148" s="255">
        <v>50</v>
      </c>
      <c r="T148" s="255">
        <v>50</v>
      </c>
      <c r="U148" s="255">
        <v>50</v>
      </c>
      <c r="V148" s="255">
        <v>50</v>
      </c>
      <c r="W148" s="255">
        <v>50</v>
      </c>
      <c r="X148" s="255">
        <v>2</v>
      </c>
      <c r="Y148" s="255">
        <v>50</v>
      </c>
      <c r="Z148" s="255">
        <v>50</v>
      </c>
      <c r="AA148" s="255">
        <v>50</v>
      </c>
      <c r="AB148" s="255">
        <v>50</v>
      </c>
      <c r="AC148" s="256">
        <f t="shared" si="5"/>
        <v>554</v>
      </c>
      <c r="AD148" s="257" t="s">
        <v>385</v>
      </c>
      <c r="AE148" s="241"/>
    </row>
    <row r="149" spans="1:31" ht="20.25" customHeight="1">
      <c r="A149" s="309">
        <v>2</v>
      </c>
      <c r="B149" s="71" t="s">
        <v>96</v>
      </c>
      <c r="C149" s="1">
        <v>1992</v>
      </c>
      <c r="D149" s="1" t="s">
        <v>174</v>
      </c>
      <c r="E149" s="284" t="s">
        <v>4</v>
      </c>
      <c r="F149" s="259"/>
      <c r="G149" s="260"/>
      <c r="H149" s="261"/>
      <c r="I149" s="260"/>
      <c r="J149" s="262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63">
        <f t="shared" si="5"/>
        <v>0</v>
      </c>
      <c r="AD149" s="263"/>
      <c r="AE149" s="264"/>
    </row>
    <row r="150" spans="1:31" ht="20.25" customHeight="1" thickBot="1">
      <c r="A150" s="310"/>
      <c r="B150" s="285" t="s">
        <v>91</v>
      </c>
      <c r="C150" s="265">
        <v>2000</v>
      </c>
      <c r="D150" s="265" t="s">
        <v>174</v>
      </c>
      <c r="E150" s="282">
        <v>1</v>
      </c>
      <c r="F150" s="269"/>
      <c r="G150" s="270"/>
      <c r="H150" s="271"/>
      <c r="I150" s="270"/>
      <c r="J150" s="272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>
        <v>2</v>
      </c>
      <c r="W150" s="273"/>
      <c r="X150" s="273"/>
      <c r="Y150" s="273"/>
      <c r="Z150" s="273"/>
      <c r="AA150" s="273"/>
      <c r="AB150" s="273"/>
      <c r="AC150" s="274">
        <f t="shared" si="5"/>
        <v>2</v>
      </c>
      <c r="AD150" s="275"/>
      <c r="AE150" s="247"/>
    </row>
    <row r="151" spans="1:31" ht="20.25" customHeight="1">
      <c r="A151" s="308"/>
      <c r="B151" s="249" t="s">
        <v>259</v>
      </c>
      <c r="C151" s="248">
        <v>1993</v>
      </c>
      <c r="D151" s="248" t="s">
        <v>3</v>
      </c>
      <c r="E151" s="250" t="s">
        <v>19</v>
      </c>
      <c r="F151" s="251">
        <v>99</v>
      </c>
      <c r="G151" s="252">
        <v>99.99</v>
      </c>
      <c r="H151" s="253">
        <v>22</v>
      </c>
      <c r="I151" s="252">
        <v>0.61</v>
      </c>
      <c r="J151" s="254" t="s">
        <v>385</v>
      </c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6">
        <f t="shared" si="5"/>
        <v>0</v>
      </c>
      <c r="AD151" s="257" t="s">
        <v>385</v>
      </c>
      <c r="AE151" s="241"/>
    </row>
    <row r="152" spans="1:31" ht="20.25" customHeight="1">
      <c r="A152" s="309">
        <v>3</v>
      </c>
      <c r="B152" s="63" t="s">
        <v>52</v>
      </c>
      <c r="C152" s="39">
        <v>1998</v>
      </c>
      <c r="D152" s="39" t="s">
        <v>3</v>
      </c>
      <c r="E152" s="258" t="s">
        <v>4</v>
      </c>
      <c r="F152" s="259"/>
      <c r="G152" s="260"/>
      <c r="H152" s="261"/>
      <c r="I152" s="260"/>
      <c r="J152" s="262"/>
      <c r="K152" s="158"/>
      <c r="L152" s="158"/>
      <c r="M152" s="158"/>
      <c r="N152" s="158"/>
      <c r="O152" s="158">
        <v>50</v>
      </c>
      <c r="P152" s="158">
        <v>50</v>
      </c>
      <c r="Q152" s="158">
        <v>50</v>
      </c>
      <c r="R152" s="158">
        <v>50</v>
      </c>
      <c r="S152" s="158">
        <v>50</v>
      </c>
      <c r="T152" s="158">
        <v>50</v>
      </c>
      <c r="U152" s="158">
        <v>50</v>
      </c>
      <c r="V152" s="158">
        <v>50</v>
      </c>
      <c r="W152" s="158">
        <v>50</v>
      </c>
      <c r="X152" s="158">
        <v>50</v>
      </c>
      <c r="Y152" s="158">
        <v>50</v>
      </c>
      <c r="Z152" s="158">
        <v>50</v>
      </c>
      <c r="AA152" s="158">
        <v>50</v>
      </c>
      <c r="AB152" s="158">
        <v>50</v>
      </c>
      <c r="AC152" s="163">
        <f t="shared" si="5"/>
        <v>700</v>
      </c>
      <c r="AD152" s="263"/>
      <c r="AE152" s="264"/>
    </row>
    <row r="153" spans="1:31" ht="20.25" customHeight="1" thickBot="1">
      <c r="A153" s="310"/>
      <c r="B153" s="266" t="s">
        <v>71</v>
      </c>
      <c r="C153" s="267">
        <v>2001</v>
      </c>
      <c r="D153" s="267" t="s">
        <v>3</v>
      </c>
      <c r="E153" s="268" t="s">
        <v>4</v>
      </c>
      <c r="F153" s="269"/>
      <c r="G153" s="270"/>
      <c r="H153" s="271"/>
      <c r="I153" s="270"/>
      <c r="J153" s="272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4">
        <f t="shared" si="5"/>
        <v>0</v>
      </c>
      <c r="AD153" s="275"/>
      <c r="AE153" s="247"/>
    </row>
    <row r="154" spans="1:31" ht="20.25" customHeight="1" thickBot="1">
      <c r="A154" s="336" t="s">
        <v>339</v>
      </c>
      <c r="B154" s="337"/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8"/>
    </row>
    <row r="155" spans="1:31" ht="17.25" customHeight="1">
      <c r="A155" s="306" t="s">
        <v>0</v>
      </c>
      <c r="B155" s="339" t="s">
        <v>360</v>
      </c>
      <c r="C155" s="239" t="s">
        <v>348</v>
      </c>
      <c r="D155" s="341" t="s">
        <v>13</v>
      </c>
      <c r="E155" s="240" t="s">
        <v>14</v>
      </c>
      <c r="F155" s="343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5"/>
      <c r="AE155" s="241" t="s">
        <v>17</v>
      </c>
    </row>
    <row r="156" spans="1:31" ht="19.5" customHeight="1" thickBot="1">
      <c r="A156" s="307" t="s">
        <v>384</v>
      </c>
      <c r="B156" s="340"/>
      <c r="C156" s="242" t="s">
        <v>195</v>
      </c>
      <c r="D156" s="342"/>
      <c r="E156" s="243" t="s">
        <v>18</v>
      </c>
      <c r="F156" s="328" t="s">
        <v>43</v>
      </c>
      <c r="G156" s="329"/>
      <c r="H156" s="330" t="s">
        <v>44</v>
      </c>
      <c r="I156" s="329"/>
      <c r="J156" s="244" t="s">
        <v>1</v>
      </c>
      <c r="K156" s="245">
        <v>1</v>
      </c>
      <c r="L156" s="245">
        <v>2</v>
      </c>
      <c r="M156" s="245">
        <v>3</v>
      </c>
      <c r="N156" s="245">
        <v>4</v>
      </c>
      <c r="O156" s="245">
        <v>5</v>
      </c>
      <c r="P156" s="245">
        <v>6</v>
      </c>
      <c r="Q156" s="245">
        <v>7</v>
      </c>
      <c r="R156" s="245">
        <v>8</v>
      </c>
      <c r="S156" s="245">
        <v>9</v>
      </c>
      <c r="T156" s="245">
        <v>10</v>
      </c>
      <c r="U156" s="245">
        <v>11</v>
      </c>
      <c r="V156" s="245">
        <v>12</v>
      </c>
      <c r="W156" s="245">
        <v>13</v>
      </c>
      <c r="X156" s="245">
        <v>14</v>
      </c>
      <c r="Y156" s="245">
        <v>15</v>
      </c>
      <c r="Z156" s="245">
        <v>16</v>
      </c>
      <c r="AA156" s="245">
        <v>17</v>
      </c>
      <c r="AB156" s="245">
        <v>18</v>
      </c>
      <c r="AC156" s="246" t="s">
        <v>2</v>
      </c>
      <c r="AD156" s="246" t="s">
        <v>301</v>
      </c>
      <c r="AE156" s="247"/>
    </row>
    <row r="157" spans="1:31" ht="17.25" customHeight="1">
      <c r="A157" s="308"/>
      <c r="B157" s="283" t="s">
        <v>23</v>
      </c>
      <c r="C157" s="278">
        <v>1989</v>
      </c>
      <c r="D157" s="278" t="s">
        <v>5</v>
      </c>
      <c r="E157" s="250" t="s">
        <v>19</v>
      </c>
      <c r="F157" s="251">
        <v>13</v>
      </c>
      <c r="G157" s="252">
        <v>43.19</v>
      </c>
      <c r="H157" s="253">
        <v>12</v>
      </c>
      <c r="I157" s="252">
        <v>0.46</v>
      </c>
      <c r="J157" s="254">
        <f>((F157-H157)*60)+(G157-I157)</f>
        <v>102.72999999999999</v>
      </c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/>
      <c r="Y157" s="255"/>
      <c r="Z157" s="255"/>
      <c r="AA157" s="255"/>
      <c r="AB157" s="255"/>
      <c r="AC157" s="256">
        <f aca="true" t="shared" si="6" ref="AC157:AC165">SUM(K157+L157+M157+N157+O157+P157+Q157+R157+S157+T157+U157+V157+W157+X157+Y157+Z157+AA157+AB157)</f>
        <v>0</v>
      </c>
      <c r="AD157" s="257">
        <f>SUM(J157+AC158+AC159+AC157)</f>
        <v>106.72999999999999</v>
      </c>
      <c r="AE157" s="241">
        <v>1</v>
      </c>
    </row>
    <row r="158" spans="1:31" ht="17.25" customHeight="1">
      <c r="A158" s="309">
        <v>1</v>
      </c>
      <c r="B158" s="60" t="s">
        <v>199</v>
      </c>
      <c r="C158" s="24">
        <v>1995</v>
      </c>
      <c r="D158" s="24" t="s">
        <v>5</v>
      </c>
      <c r="E158" s="284" t="s">
        <v>19</v>
      </c>
      <c r="F158" s="259"/>
      <c r="G158" s="260"/>
      <c r="H158" s="261"/>
      <c r="I158" s="260"/>
      <c r="J158" s="262"/>
      <c r="K158" s="158"/>
      <c r="L158" s="158"/>
      <c r="M158" s="158"/>
      <c r="N158" s="158"/>
      <c r="O158" s="158"/>
      <c r="P158" s="158"/>
      <c r="Q158" s="158"/>
      <c r="R158" s="158">
        <v>2</v>
      </c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63">
        <f t="shared" si="6"/>
        <v>2</v>
      </c>
      <c r="AD158" s="263">
        <v>106.73</v>
      </c>
      <c r="AE158" s="264"/>
    </row>
    <row r="159" spans="1:31" ht="17.25" customHeight="1" thickBot="1">
      <c r="A159" s="310"/>
      <c r="B159" s="280" t="s">
        <v>201</v>
      </c>
      <c r="C159" s="281">
        <v>1985</v>
      </c>
      <c r="D159" s="281" t="s">
        <v>5</v>
      </c>
      <c r="E159" s="282" t="s">
        <v>19</v>
      </c>
      <c r="F159" s="269"/>
      <c r="G159" s="270"/>
      <c r="H159" s="271"/>
      <c r="I159" s="270"/>
      <c r="J159" s="272"/>
      <c r="K159" s="273"/>
      <c r="L159" s="273"/>
      <c r="M159" s="273"/>
      <c r="N159" s="273"/>
      <c r="O159" s="273"/>
      <c r="P159" s="273"/>
      <c r="Q159" s="273"/>
      <c r="R159" s="273">
        <v>2</v>
      </c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4">
        <f t="shared" si="6"/>
        <v>2</v>
      </c>
      <c r="AD159" s="275">
        <v>106.73</v>
      </c>
      <c r="AE159" s="247"/>
    </row>
    <row r="160" spans="1:31" ht="17.25" customHeight="1">
      <c r="A160" s="308"/>
      <c r="B160" s="283" t="s">
        <v>20</v>
      </c>
      <c r="C160" s="278">
        <v>1998</v>
      </c>
      <c r="D160" s="278" t="s">
        <v>5</v>
      </c>
      <c r="E160" s="250" t="s">
        <v>4</v>
      </c>
      <c r="F160" s="251">
        <v>21</v>
      </c>
      <c r="G160" s="252">
        <v>50.2</v>
      </c>
      <c r="H160" s="253">
        <v>20</v>
      </c>
      <c r="I160" s="252">
        <v>1.34</v>
      </c>
      <c r="J160" s="254">
        <f>((F160-H160)*60)+(G160-I160)</f>
        <v>108.86</v>
      </c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/>
      <c r="Y160" s="255"/>
      <c r="Z160" s="255"/>
      <c r="AA160" s="255"/>
      <c r="AB160" s="255"/>
      <c r="AC160" s="256">
        <f t="shared" si="6"/>
        <v>0</v>
      </c>
      <c r="AD160" s="257">
        <f>SUM(J160+AC161+AC162+AC160)</f>
        <v>108.86</v>
      </c>
      <c r="AE160" s="241">
        <v>2</v>
      </c>
    </row>
    <row r="161" spans="1:31" ht="17.25" customHeight="1">
      <c r="A161" s="309">
        <v>2</v>
      </c>
      <c r="B161" s="60" t="s">
        <v>21</v>
      </c>
      <c r="C161" s="24">
        <v>1999</v>
      </c>
      <c r="D161" s="24" t="s">
        <v>5</v>
      </c>
      <c r="E161" s="284" t="s">
        <v>4</v>
      </c>
      <c r="F161" s="259"/>
      <c r="G161" s="260"/>
      <c r="H161" s="261"/>
      <c r="I161" s="260"/>
      <c r="J161" s="262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63">
        <f t="shared" si="6"/>
        <v>0</v>
      </c>
      <c r="AD161" s="263">
        <v>108.86</v>
      </c>
      <c r="AE161" s="264"/>
    </row>
    <row r="162" spans="1:31" ht="17.25" customHeight="1" thickBot="1">
      <c r="A162" s="310"/>
      <c r="B162" s="280" t="s">
        <v>29</v>
      </c>
      <c r="C162" s="281">
        <v>2000</v>
      </c>
      <c r="D162" s="281" t="s">
        <v>5</v>
      </c>
      <c r="E162" s="282" t="s">
        <v>4</v>
      </c>
      <c r="F162" s="269"/>
      <c r="G162" s="270"/>
      <c r="H162" s="271"/>
      <c r="I162" s="270"/>
      <c r="J162" s="272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4">
        <f t="shared" si="6"/>
        <v>0</v>
      </c>
      <c r="AD162" s="275">
        <v>108.86</v>
      </c>
      <c r="AE162" s="247"/>
    </row>
    <row r="163" spans="1:31" ht="17.25" customHeight="1">
      <c r="A163" s="308"/>
      <c r="B163" s="276" t="s">
        <v>39</v>
      </c>
      <c r="C163" s="277">
        <v>1998</v>
      </c>
      <c r="D163" s="278" t="s">
        <v>3</v>
      </c>
      <c r="E163" s="287" t="s">
        <v>4</v>
      </c>
      <c r="F163" s="251">
        <v>31</v>
      </c>
      <c r="G163" s="252">
        <v>46.52</v>
      </c>
      <c r="H163" s="253">
        <v>30</v>
      </c>
      <c r="I163" s="252">
        <v>2.49</v>
      </c>
      <c r="J163" s="254">
        <f>((F163-H163)*60)+(G163-I163)</f>
        <v>104.03</v>
      </c>
      <c r="K163" s="255"/>
      <c r="L163" s="255"/>
      <c r="M163" s="255"/>
      <c r="N163" s="255"/>
      <c r="O163" s="255"/>
      <c r="P163" s="255"/>
      <c r="Q163" s="255"/>
      <c r="R163" s="255">
        <v>2</v>
      </c>
      <c r="S163" s="255"/>
      <c r="T163" s="255"/>
      <c r="U163" s="255"/>
      <c r="V163" s="255"/>
      <c r="W163" s="255">
        <v>2</v>
      </c>
      <c r="X163" s="255"/>
      <c r="Y163" s="255"/>
      <c r="Z163" s="255"/>
      <c r="AA163" s="255"/>
      <c r="AB163" s="255"/>
      <c r="AC163" s="256">
        <f t="shared" si="6"/>
        <v>4</v>
      </c>
      <c r="AD163" s="257">
        <f>SUM(J163+AC164+AC165+AC163)</f>
        <v>110.03</v>
      </c>
      <c r="AE163" s="241">
        <v>3</v>
      </c>
    </row>
    <row r="164" spans="1:31" ht="17.25" customHeight="1">
      <c r="A164" s="309">
        <v>3</v>
      </c>
      <c r="B164" s="60" t="s">
        <v>40</v>
      </c>
      <c r="C164" s="24">
        <v>1998</v>
      </c>
      <c r="D164" s="24" t="s">
        <v>3</v>
      </c>
      <c r="E164" s="288" t="s">
        <v>4</v>
      </c>
      <c r="F164" s="259"/>
      <c r="G164" s="260"/>
      <c r="H164" s="261"/>
      <c r="I164" s="260"/>
      <c r="J164" s="262"/>
      <c r="K164" s="158"/>
      <c r="L164" s="158"/>
      <c r="M164" s="158"/>
      <c r="N164" s="158"/>
      <c r="O164" s="158"/>
      <c r="P164" s="158"/>
      <c r="Q164" s="158"/>
      <c r="R164" s="158">
        <v>2</v>
      </c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63">
        <f t="shared" si="6"/>
        <v>2</v>
      </c>
      <c r="AD164" s="263">
        <v>110.03</v>
      </c>
      <c r="AE164" s="264"/>
    </row>
    <row r="165" spans="1:31" ht="17.25" customHeight="1" thickBot="1">
      <c r="A165" s="310"/>
      <c r="B165" s="285" t="s">
        <v>260</v>
      </c>
      <c r="C165" s="265">
        <v>1997</v>
      </c>
      <c r="D165" s="265" t="s">
        <v>3</v>
      </c>
      <c r="E165" s="282" t="s">
        <v>4</v>
      </c>
      <c r="F165" s="269"/>
      <c r="G165" s="270"/>
      <c r="H165" s="271"/>
      <c r="I165" s="270"/>
      <c r="J165" s="272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4">
        <f t="shared" si="6"/>
        <v>0</v>
      </c>
      <c r="AD165" s="275">
        <v>110.03</v>
      </c>
      <c r="AE165" s="247"/>
    </row>
    <row r="166" spans="1:58" s="81" customFormat="1" ht="15" customHeight="1">
      <c r="A166" s="346" t="s">
        <v>296</v>
      </c>
      <c r="B166" s="346"/>
      <c r="C166" s="346"/>
      <c r="D166" s="346"/>
      <c r="E166" s="346"/>
      <c r="F166" s="346"/>
      <c r="G166" s="346"/>
      <c r="H166" s="346"/>
      <c r="I166" s="346"/>
      <c r="J166" s="346"/>
      <c r="K166" s="346"/>
      <c r="L166" s="346"/>
      <c r="M166" s="346"/>
      <c r="N166" s="346"/>
      <c r="O166" s="346"/>
      <c r="P166" s="346"/>
      <c r="Q166" s="346"/>
      <c r="R166" s="346"/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  <c r="AD166" s="346"/>
      <c r="AE166" s="346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84"/>
    </row>
    <row r="167" spans="1:58" s="82" customFormat="1" ht="17.25" customHeight="1">
      <c r="A167" s="346" t="s">
        <v>310</v>
      </c>
      <c r="B167" s="346"/>
      <c r="C167" s="346"/>
      <c r="D167" s="346"/>
      <c r="E167" s="346"/>
      <c r="F167" s="346"/>
      <c r="G167" s="346"/>
      <c r="H167" s="346"/>
      <c r="I167" s="346"/>
      <c r="J167" s="346"/>
      <c r="K167" s="346"/>
      <c r="L167" s="346"/>
      <c r="M167" s="346"/>
      <c r="N167" s="346"/>
      <c r="O167" s="346"/>
      <c r="P167" s="346"/>
      <c r="Q167" s="346"/>
      <c r="R167" s="346"/>
      <c r="S167" s="346"/>
      <c r="T167" s="346"/>
      <c r="U167" s="346"/>
      <c r="V167" s="346"/>
      <c r="W167" s="346"/>
      <c r="X167" s="346"/>
      <c r="Y167" s="346"/>
      <c r="Z167" s="346"/>
      <c r="AA167" s="346"/>
      <c r="AB167" s="346"/>
      <c r="AC167" s="346"/>
      <c r="AD167" s="346"/>
      <c r="AE167" s="346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151"/>
    </row>
    <row r="168" spans="1:58" s="82" customFormat="1" ht="14.25" customHeight="1">
      <c r="A168" s="346" t="s">
        <v>383</v>
      </c>
      <c r="B168" s="346"/>
      <c r="C168" s="346"/>
      <c r="D168" s="346"/>
      <c r="E168" s="346"/>
      <c r="F168" s="346"/>
      <c r="G168" s="346"/>
      <c r="H168" s="346"/>
      <c r="I168" s="346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151"/>
    </row>
    <row r="169" spans="1:57" s="84" customFormat="1" ht="15.75" customHeight="1" thickBot="1">
      <c r="A169" s="334" t="s">
        <v>328</v>
      </c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  <c r="AB169" s="334"/>
      <c r="AC169" s="334"/>
      <c r="AD169" s="334"/>
      <c r="AE169" s="334"/>
      <c r="AG169" s="83"/>
      <c r="AH169" s="151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151"/>
      <c r="BB169" s="83"/>
      <c r="BC169" s="335" t="s">
        <v>311</v>
      </c>
      <c r="BD169" s="335"/>
      <c r="BE169" s="86"/>
    </row>
    <row r="170" spans="1:41" s="154" customFormat="1" ht="15" customHeight="1" thickBot="1">
      <c r="A170" s="336" t="s">
        <v>339</v>
      </c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8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</row>
    <row r="171" spans="1:31" ht="17.25" customHeight="1">
      <c r="A171" s="306" t="s">
        <v>0</v>
      </c>
      <c r="B171" s="339" t="s">
        <v>382</v>
      </c>
      <c r="C171" s="239" t="s">
        <v>348</v>
      </c>
      <c r="D171" s="341" t="s">
        <v>13</v>
      </c>
      <c r="E171" s="240" t="s">
        <v>14</v>
      </c>
      <c r="F171" s="343" t="s">
        <v>357</v>
      </c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5"/>
      <c r="AE171" s="241" t="s">
        <v>17</v>
      </c>
    </row>
    <row r="172" spans="1:31" ht="19.5" customHeight="1" thickBot="1">
      <c r="A172" s="307" t="s">
        <v>46</v>
      </c>
      <c r="B172" s="340"/>
      <c r="C172" s="242" t="s">
        <v>195</v>
      </c>
      <c r="D172" s="342"/>
      <c r="E172" s="243" t="s">
        <v>18</v>
      </c>
      <c r="F172" s="328" t="s">
        <v>43</v>
      </c>
      <c r="G172" s="329"/>
      <c r="H172" s="330" t="s">
        <v>44</v>
      </c>
      <c r="I172" s="329"/>
      <c r="J172" s="244" t="s">
        <v>1</v>
      </c>
      <c r="K172" s="245">
        <v>1</v>
      </c>
      <c r="L172" s="245">
        <v>2</v>
      </c>
      <c r="M172" s="245">
        <v>3</v>
      </c>
      <c r="N172" s="245">
        <v>4</v>
      </c>
      <c r="O172" s="245">
        <v>5</v>
      </c>
      <c r="P172" s="245">
        <v>6</v>
      </c>
      <c r="Q172" s="245">
        <v>7</v>
      </c>
      <c r="R172" s="245">
        <v>8</v>
      </c>
      <c r="S172" s="245">
        <v>9</v>
      </c>
      <c r="T172" s="245">
        <v>10</v>
      </c>
      <c r="U172" s="245">
        <v>11</v>
      </c>
      <c r="V172" s="245">
        <v>12</v>
      </c>
      <c r="W172" s="245">
        <v>13</v>
      </c>
      <c r="X172" s="245">
        <v>14</v>
      </c>
      <c r="Y172" s="245">
        <v>15</v>
      </c>
      <c r="Z172" s="245">
        <v>16</v>
      </c>
      <c r="AA172" s="245">
        <v>17</v>
      </c>
      <c r="AB172" s="245">
        <v>18</v>
      </c>
      <c r="AC172" s="246" t="s">
        <v>2</v>
      </c>
      <c r="AD172" s="246" t="s">
        <v>301</v>
      </c>
      <c r="AE172" s="247"/>
    </row>
    <row r="173" spans="1:31" ht="18" customHeight="1">
      <c r="A173" s="308"/>
      <c r="B173" s="283" t="s">
        <v>112</v>
      </c>
      <c r="C173" s="278">
        <v>1998</v>
      </c>
      <c r="D173" s="278" t="s">
        <v>73</v>
      </c>
      <c r="E173" s="250" t="s">
        <v>4</v>
      </c>
      <c r="F173" s="251">
        <v>17</v>
      </c>
      <c r="G173" s="252">
        <v>54.39</v>
      </c>
      <c r="H173" s="253">
        <v>16</v>
      </c>
      <c r="I173" s="252">
        <v>2.64</v>
      </c>
      <c r="J173" s="254">
        <f>((F173-H173)*60)+(G173-I173)</f>
        <v>111.75</v>
      </c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6">
        <f aca="true" t="shared" si="7" ref="AC173:AC211">SUM(K173+L173+M173+N173+O173+P173+Q173+R173+S173+T173+U173+V173+W173+X173+Y173+Z173+AA173+AB173)</f>
        <v>0</v>
      </c>
      <c r="AD173" s="257">
        <f>SUM(J173+AC174+AC175+AC173)</f>
        <v>111.75</v>
      </c>
      <c r="AE173" s="241">
        <v>4</v>
      </c>
    </row>
    <row r="174" spans="1:31" ht="18" customHeight="1">
      <c r="A174" s="309">
        <v>4</v>
      </c>
      <c r="B174" s="60" t="s">
        <v>111</v>
      </c>
      <c r="C174" s="24">
        <v>1998</v>
      </c>
      <c r="D174" s="24" t="s">
        <v>73</v>
      </c>
      <c r="E174" s="284" t="s">
        <v>4</v>
      </c>
      <c r="F174" s="259"/>
      <c r="G174" s="260"/>
      <c r="H174" s="261"/>
      <c r="I174" s="260"/>
      <c r="J174" s="262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63">
        <f t="shared" si="7"/>
        <v>0</v>
      </c>
      <c r="AD174" s="263">
        <v>111.75</v>
      </c>
      <c r="AE174" s="264"/>
    </row>
    <row r="175" spans="1:31" ht="18" customHeight="1" thickBot="1">
      <c r="A175" s="310"/>
      <c r="B175" s="280" t="s">
        <v>65</v>
      </c>
      <c r="C175" s="281">
        <v>1996</v>
      </c>
      <c r="D175" s="281" t="s">
        <v>73</v>
      </c>
      <c r="E175" s="282" t="s">
        <v>19</v>
      </c>
      <c r="F175" s="269"/>
      <c r="G175" s="270"/>
      <c r="H175" s="271"/>
      <c r="I175" s="270"/>
      <c r="J175" s="272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4">
        <f t="shared" si="7"/>
        <v>0</v>
      </c>
      <c r="AD175" s="275">
        <v>111.75</v>
      </c>
      <c r="AE175" s="247"/>
    </row>
    <row r="176" spans="1:31" ht="18" customHeight="1">
      <c r="A176" s="308"/>
      <c r="B176" s="283" t="s">
        <v>6</v>
      </c>
      <c r="C176" s="278">
        <v>1994</v>
      </c>
      <c r="D176" s="278" t="s">
        <v>5</v>
      </c>
      <c r="E176" s="294" t="s">
        <v>19</v>
      </c>
      <c r="F176" s="251">
        <v>37</v>
      </c>
      <c r="G176" s="252">
        <v>56.74</v>
      </c>
      <c r="H176" s="253">
        <v>35</v>
      </c>
      <c r="I176" s="297">
        <v>59.81</v>
      </c>
      <c r="J176" s="300">
        <f>((F176-H176)*60)+(G176-I176)</f>
        <v>116.93</v>
      </c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6">
        <f t="shared" si="7"/>
        <v>0</v>
      </c>
      <c r="AD176" s="257">
        <f>SUM(J176+AC177+AC178+AC176)</f>
        <v>116.93</v>
      </c>
      <c r="AE176" s="241">
        <v>5</v>
      </c>
    </row>
    <row r="177" spans="1:31" ht="18" customHeight="1">
      <c r="A177" s="309">
        <v>5</v>
      </c>
      <c r="B177" s="63" t="s">
        <v>131</v>
      </c>
      <c r="C177" s="39">
        <v>2002</v>
      </c>
      <c r="D177" s="24" t="s">
        <v>5</v>
      </c>
      <c r="E177" s="2">
        <v>1</v>
      </c>
      <c r="F177" s="259"/>
      <c r="G177" s="260"/>
      <c r="H177" s="261"/>
      <c r="I177" s="298"/>
      <c r="J177" s="301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63">
        <f t="shared" si="7"/>
        <v>0</v>
      </c>
      <c r="AD177" s="263">
        <v>116.93</v>
      </c>
      <c r="AE177" s="264"/>
    </row>
    <row r="178" spans="1:31" ht="18" customHeight="1" thickBot="1">
      <c r="A178" s="310"/>
      <c r="B178" s="280" t="s">
        <v>9</v>
      </c>
      <c r="C178" s="281">
        <v>1997</v>
      </c>
      <c r="D178" s="281" t="s">
        <v>5</v>
      </c>
      <c r="E178" s="295" t="s">
        <v>4</v>
      </c>
      <c r="F178" s="269"/>
      <c r="G178" s="270"/>
      <c r="H178" s="271"/>
      <c r="I178" s="299"/>
      <c r="J178" s="302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4">
        <f t="shared" si="7"/>
        <v>0</v>
      </c>
      <c r="AD178" s="275">
        <v>116.93</v>
      </c>
      <c r="AE178" s="247"/>
    </row>
    <row r="179" spans="1:31" ht="18" customHeight="1">
      <c r="A179" s="308"/>
      <c r="B179" s="276" t="s">
        <v>53</v>
      </c>
      <c r="C179" s="277">
        <v>2005</v>
      </c>
      <c r="D179" s="278" t="s">
        <v>3</v>
      </c>
      <c r="E179" s="279">
        <v>1</v>
      </c>
      <c r="F179" s="251"/>
      <c r="G179" s="252"/>
      <c r="H179" s="253"/>
      <c r="I179" s="252"/>
      <c r="J179" s="254">
        <v>118.46</v>
      </c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6">
        <f t="shared" si="7"/>
        <v>0</v>
      </c>
      <c r="AD179" s="257">
        <v>118.46</v>
      </c>
      <c r="AE179" s="241">
        <v>6</v>
      </c>
    </row>
    <row r="180" spans="1:31" ht="18" customHeight="1">
      <c r="A180" s="309">
        <v>6</v>
      </c>
      <c r="B180" s="63" t="s">
        <v>117</v>
      </c>
      <c r="C180" s="39">
        <v>1996</v>
      </c>
      <c r="D180" s="39" t="s">
        <v>3</v>
      </c>
      <c r="E180" s="258" t="s">
        <v>4</v>
      </c>
      <c r="F180" s="259"/>
      <c r="G180" s="260"/>
      <c r="H180" s="261"/>
      <c r="I180" s="260"/>
      <c r="J180" s="262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63">
        <f t="shared" si="7"/>
        <v>0</v>
      </c>
      <c r="AD180" s="263">
        <v>118.46</v>
      </c>
      <c r="AE180" s="264"/>
    </row>
    <row r="181" spans="1:31" ht="18" customHeight="1" thickBot="1">
      <c r="A181" s="310"/>
      <c r="B181" s="296" t="s">
        <v>142</v>
      </c>
      <c r="C181" s="267">
        <v>1981</v>
      </c>
      <c r="D181" s="281" t="s">
        <v>143</v>
      </c>
      <c r="E181" s="268" t="s">
        <v>144</v>
      </c>
      <c r="F181" s="269">
        <v>41</v>
      </c>
      <c r="G181" s="270">
        <v>58.93</v>
      </c>
      <c r="H181" s="271">
        <v>40</v>
      </c>
      <c r="I181" s="270">
        <v>0.47</v>
      </c>
      <c r="J181" s="272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4">
        <f t="shared" si="7"/>
        <v>0</v>
      </c>
      <c r="AD181" s="263">
        <v>118.46</v>
      </c>
      <c r="AE181" s="247"/>
    </row>
    <row r="182" spans="1:31" s="154" customFormat="1" ht="18" customHeight="1">
      <c r="A182" s="308"/>
      <c r="B182" s="283" t="s">
        <v>196</v>
      </c>
      <c r="C182" s="278">
        <v>1999</v>
      </c>
      <c r="D182" s="278" t="s">
        <v>11</v>
      </c>
      <c r="E182" s="287">
        <v>3</v>
      </c>
      <c r="F182" s="251">
        <v>20</v>
      </c>
      <c r="G182" s="252">
        <v>26.64</v>
      </c>
      <c r="H182" s="253">
        <v>18</v>
      </c>
      <c r="I182" s="252">
        <v>2.55</v>
      </c>
      <c r="J182" s="254">
        <f>((F182-H182)*60)+(G182-I182)</f>
        <v>144.09</v>
      </c>
      <c r="K182" s="255"/>
      <c r="L182" s="255"/>
      <c r="M182" s="255"/>
      <c r="N182" s="255"/>
      <c r="O182" s="255"/>
      <c r="P182" s="255"/>
      <c r="Q182" s="255"/>
      <c r="R182" s="255">
        <v>2</v>
      </c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6">
        <f t="shared" si="7"/>
        <v>2</v>
      </c>
      <c r="AD182" s="257">
        <f>SUM(J182+AC183+AC184+AC182)</f>
        <v>150.09</v>
      </c>
      <c r="AE182" s="241">
        <v>7</v>
      </c>
    </row>
    <row r="183" spans="1:31" s="154" customFormat="1" ht="18" customHeight="1">
      <c r="A183" s="309">
        <v>7</v>
      </c>
      <c r="B183" s="60" t="s">
        <v>38</v>
      </c>
      <c r="C183" s="24">
        <v>2000</v>
      </c>
      <c r="D183" s="24" t="s">
        <v>11</v>
      </c>
      <c r="E183" s="288">
        <v>3</v>
      </c>
      <c r="F183" s="259"/>
      <c r="G183" s="260"/>
      <c r="H183" s="261"/>
      <c r="I183" s="260"/>
      <c r="J183" s="262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63">
        <f t="shared" si="7"/>
        <v>0</v>
      </c>
      <c r="AD183" s="263">
        <v>150.09</v>
      </c>
      <c r="AE183" s="264"/>
    </row>
    <row r="184" spans="1:31" s="154" customFormat="1" ht="18" customHeight="1" thickBot="1">
      <c r="A184" s="310"/>
      <c r="B184" s="280" t="s">
        <v>68</v>
      </c>
      <c r="C184" s="281">
        <v>2000</v>
      </c>
      <c r="D184" s="281" t="s">
        <v>11</v>
      </c>
      <c r="E184" s="289">
        <v>1</v>
      </c>
      <c r="F184" s="269"/>
      <c r="G184" s="270"/>
      <c r="H184" s="271"/>
      <c r="I184" s="270"/>
      <c r="J184" s="272"/>
      <c r="K184" s="273"/>
      <c r="L184" s="273"/>
      <c r="M184" s="273"/>
      <c r="N184" s="273"/>
      <c r="O184" s="273"/>
      <c r="P184" s="273"/>
      <c r="Q184" s="273"/>
      <c r="R184" s="273">
        <v>2</v>
      </c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>
        <v>2</v>
      </c>
      <c r="AC184" s="274">
        <f t="shared" si="7"/>
        <v>4</v>
      </c>
      <c r="AD184" s="275">
        <v>150.09</v>
      </c>
      <c r="AE184" s="247"/>
    </row>
    <row r="185" spans="1:31" s="154" customFormat="1" ht="18" customHeight="1">
      <c r="A185" s="308"/>
      <c r="B185" s="276" t="s">
        <v>93</v>
      </c>
      <c r="C185" s="277">
        <v>1999</v>
      </c>
      <c r="D185" s="278" t="s">
        <v>174</v>
      </c>
      <c r="E185" s="279">
        <v>2</v>
      </c>
      <c r="F185" s="251">
        <v>44</v>
      </c>
      <c r="G185" s="252">
        <v>34.02</v>
      </c>
      <c r="H185" s="253">
        <v>42</v>
      </c>
      <c r="I185" s="252">
        <v>2.22</v>
      </c>
      <c r="J185" s="254">
        <f>((F185-H185)*60)+(G185-I185)</f>
        <v>151.8</v>
      </c>
      <c r="K185" s="255"/>
      <c r="L185" s="255"/>
      <c r="M185" s="255"/>
      <c r="N185" s="255">
        <v>2</v>
      </c>
      <c r="O185" s="255"/>
      <c r="P185" s="255"/>
      <c r="Q185" s="255"/>
      <c r="R185" s="255"/>
      <c r="S185" s="255"/>
      <c r="T185" s="255"/>
      <c r="U185" s="255">
        <v>2</v>
      </c>
      <c r="V185" s="255"/>
      <c r="W185" s="255"/>
      <c r="X185" s="255"/>
      <c r="Y185" s="255"/>
      <c r="Z185" s="255"/>
      <c r="AA185" s="255"/>
      <c r="AB185" s="255"/>
      <c r="AC185" s="256">
        <f t="shared" si="7"/>
        <v>4</v>
      </c>
      <c r="AD185" s="257">
        <f>SUM(J185+AC186+AC187+AC185)</f>
        <v>159.8</v>
      </c>
      <c r="AE185" s="241">
        <v>8</v>
      </c>
    </row>
    <row r="186" spans="1:31" s="154" customFormat="1" ht="18" customHeight="1">
      <c r="A186" s="309">
        <v>8</v>
      </c>
      <c r="B186" s="60" t="s">
        <v>114</v>
      </c>
      <c r="C186" s="24">
        <v>1999</v>
      </c>
      <c r="D186" s="24" t="s">
        <v>73</v>
      </c>
      <c r="E186" s="284">
        <v>1</v>
      </c>
      <c r="F186" s="259"/>
      <c r="G186" s="260"/>
      <c r="H186" s="261"/>
      <c r="I186" s="260"/>
      <c r="J186" s="262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63">
        <f t="shared" si="7"/>
        <v>0</v>
      </c>
      <c r="AD186" s="263">
        <v>159.8</v>
      </c>
      <c r="AE186" s="264"/>
    </row>
    <row r="187" spans="1:31" s="154" customFormat="1" ht="18" customHeight="1" thickBot="1">
      <c r="A187" s="310"/>
      <c r="B187" s="280" t="s">
        <v>113</v>
      </c>
      <c r="C187" s="281">
        <v>1999</v>
      </c>
      <c r="D187" s="281" t="s">
        <v>73</v>
      </c>
      <c r="E187" s="282">
        <v>1</v>
      </c>
      <c r="F187" s="269"/>
      <c r="G187" s="270"/>
      <c r="H187" s="271"/>
      <c r="I187" s="270"/>
      <c r="J187" s="272"/>
      <c r="K187" s="273"/>
      <c r="L187" s="273"/>
      <c r="M187" s="273"/>
      <c r="N187" s="273">
        <v>2</v>
      </c>
      <c r="O187" s="273"/>
      <c r="P187" s="273"/>
      <c r="Q187" s="273">
        <v>2</v>
      </c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4">
        <f t="shared" si="7"/>
        <v>4</v>
      </c>
      <c r="AD187" s="275">
        <v>159.8</v>
      </c>
      <c r="AE187" s="247"/>
    </row>
    <row r="188" spans="1:31" ht="18" customHeight="1">
      <c r="A188" s="308"/>
      <c r="B188" s="276" t="s">
        <v>28</v>
      </c>
      <c r="C188" s="277">
        <v>2003</v>
      </c>
      <c r="D188" s="278" t="s">
        <v>5</v>
      </c>
      <c r="E188" s="250">
        <v>2</v>
      </c>
      <c r="F188" s="251">
        <v>26</v>
      </c>
      <c r="G188" s="252">
        <v>41.79</v>
      </c>
      <c r="H188" s="253">
        <v>24</v>
      </c>
      <c r="I188" s="252">
        <v>4.42</v>
      </c>
      <c r="J188" s="254">
        <f>((F188-H188)*60)+(G188-I188)</f>
        <v>157.37</v>
      </c>
      <c r="K188" s="255"/>
      <c r="L188" s="255"/>
      <c r="M188" s="255"/>
      <c r="N188" s="255"/>
      <c r="O188" s="255"/>
      <c r="P188" s="255"/>
      <c r="Q188" s="255"/>
      <c r="R188" s="255">
        <v>2</v>
      </c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6">
        <f t="shared" si="7"/>
        <v>2</v>
      </c>
      <c r="AD188" s="257">
        <f>SUM(J188+AC189+AC190+AC188)</f>
        <v>161.37</v>
      </c>
      <c r="AE188" s="241">
        <v>9</v>
      </c>
    </row>
    <row r="189" spans="1:31" ht="18" customHeight="1">
      <c r="A189" s="309">
        <v>9</v>
      </c>
      <c r="B189" s="62" t="s">
        <v>149</v>
      </c>
      <c r="C189" s="72">
        <v>2001</v>
      </c>
      <c r="D189" s="24" t="s">
        <v>5</v>
      </c>
      <c r="E189" s="284" t="s">
        <v>7</v>
      </c>
      <c r="F189" s="259"/>
      <c r="G189" s="260"/>
      <c r="H189" s="261"/>
      <c r="I189" s="260"/>
      <c r="J189" s="262"/>
      <c r="K189" s="158"/>
      <c r="L189" s="158"/>
      <c r="M189" s="158"/>
      <c r="N189" s="158"/>
      <c r="O189" s="158"/>
      <c r="P189" s="158"/>
      <c r="Q189" s="158"/>
      <c r="R189" s="158">
        <v>2</v>
      </c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63">
        <f t="shared" si="7"/>
        <v>2</v>
      </c>
      <c r="AD189" s="263">
        <v>161.37</v>
      </c>
      <c r="AE189" s="264"/>
    </row>
    <row r="190" spans="1:31" ht="18" customHeight="1" thickBot="1">
      <c r="A190" s="310"/>
      <c r="B190" s="266" t="s">
        <v>108</v>
      </c>
      <c r="C190" s="267">
        <v>2002</v>
      </c>
      <c r="D190" s="281" t="s">
        <v>5</v>
      </c>
      <c r="E190" s="282">
        <v>2</v>
      </c>
      <c r="F190" s="269"/>
      <c r="G190" s="270"/>
      <c r="H190" s="271"/>
      <c r="I190" s="270"/>
      <c r="J190" s="272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4">
        <f t="shared" si="7"/>
        <v>0</v>
      </c>
      <c r="AD190" s="275">
        <v>161.37</v>
      </c>
      <c r="AE190" s="247"/>
    </row>
    <row r="191" spans="1:31" s="154" customFormat="1" ht="18" customHeight="1">
      <c r="A191" s="308"/>
      <c r="B191" s="249" t="s">
        <v>230</v>
      </c>
      <c r="C191" s="248">
        <v>1997</v>
      </c>
      <c r="D191" s="248" t="s">
        <v>174</v>
      </c>
      <c r="E191" s="250">
        <v>2</v>
      </c>
      <c r="F191" s="251">
        <v>32</v>
      </c>
      <c r="G191" s="252">
        <v>43.57</v>
      </c>
      <c r="H191" s="253">
        <v>30</v>
      </c>
      <c r="I191" s="252">
        <v>1.42</v>
      </c>
      <c r="J191" s="254">
        <f>((F191-H191)*60)+(G191-I191)</f>
        <v>162.15</v>
      </c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55"/>
      <c r="X191" s="255"/>
      <c r="Y191" s="255"/>
      <c r="Z191" s="255"/>
      <c r="AA191" s="255"/>
      <c r="AB191" s="255"/>
      <c r="AC191" s="256">
        <f t="shared" si="7"/>
        <v>0</v>
      </c>
      <c r="AD191" s="257">
        <f>SUM(J191+AC192+AC193+AC191)</f>
        <v>162.15</v>
      </c>
      <c r="AE191" s="241">
        <v>10</v>
      </c>
    </row>
    <row r="192" spans="1:31" ht="18" customHeight="1">
      <c r="A192" s="309">
        <v>10</v>
      </c>
      <c r="B192" s="71" t="s">
        <v>88</v>
      </c>
      <c r="C192" s="1">
        <v>2001</v>
      </c>
      <c r="D192" s="1" t="s">
        <v>174</v>
      </c>
      <c r="E192" s="284">
        <v>3</v>
      </c>
      <c r="F192" s="259"/>
      <c r="G192" s="260"/>
      <c r="H192" s="261"/>
      <c r="I192" s="260"/>
      <c r="J192" s="262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63">
        <f t="shared" si="7"/>
        <v>0</v>
      </c>
      <c r="AD192" s="263">
        <v>162.15</v>
      </c>
      <c r="AE192" s="264"/>
    </row>
    <row r="193" spans="1:31" ht="18" customHeight="1" thickBot="1">
      <c r="A193" s="310"/>
      <c r="B193" s="285" t="s">
        <v>89</v>
      </c>
      <c r="C193" s="265">
        <v>2002</v>
      </c>
      <c r="D193" s="265" t="s">
        <v>174</v>
      </c>
      <c r="E193" s="282">
        <v>2</v>
      </c>
      <c r="F193" s="269"/>
      <c r="G193" s="270"/>
      <c r="H193" s="271"/>
      <c r="I193" s="270"/>
      <c r="J193" s="272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4">
        <f t="shared" si="7"/>
        <v>0</v>
      </c>
      <c r="AD193" s="275">
        <v>162.15</v>
      </c>
      <c r="AE193" s="247"/>
    </row>
    <row r="194" spans="1:31" ht="18" customHeight="1">
      <c r="A194" s="308"/>
      <c r="B194" s="276" t="s">
        <v>291</v>
      </c>
      <c r="C194" s="277">
        <v>1996</v>
      </c>
      <c r="D194" s="278" t="s">
        <v>174</v>
      </c>
      <c r="E194" s="279"/>
      <c r="F194" s="251">
        <v>50</v>
      </c>
      <c r="G194" s="252">
        <v>42.42</v>
      </c>
      <c r="H194" s="253">
        <v>48</v>
      </c>
      <c r="I194" s="252">
        <v>2.79</v>
      </c>
      <c r="J194" s="254">
        <f>((F194-H194)*60)+(G194-I194)</f>
        <v>159.63</v>
      </c>
      <c r="K194" s="255"/>
      <c r="L194" s="255"/>
      <c r="M194" s="255"/>
      <c r="N194" s="255"/>
      <c r="O194" s="255"/>
      <c r="P194" s="255"/>
      <c r="Q194" s="255"/>
      <c r="R194" s="255">
        <v>2</v>
      </c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6">
        <f t="shared" si="7"/>
        <v>2</v>
      </c>
      <c r="AD194" s="257">
        <f>SUM(J194+AC195+AC196+AC194)</f>
        <v>163.63</v>
      </c>
      <c r="AE194" s="241">
        <v>11</v>
      </c>
    </row>
    <row r="195" spans="1:31" ht="18" customHeight="1">
      <c r="A195" s="309">
        <v>11</v>
      </c>
      <c r="B195" s="63" t="s">
        <v>85</v>
      </c>
      <c r="C195" s="39">
        <v>2001</v>
      </c>
      <c r="D195" s="24" t="s">
        <v>174</v>
      </c>
      <c r="E195" s="258">
        <v>2</v>
      </c>
      <c r="F195" s="259"/>
      <c r="G195" s="260"/>
      <c r="H195" s="261"/>
      <c r="I195" s="260"/>
      <c r="J195" s="262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63">
        <f t="shared" si="7"/>
        <v>0</v>
      </c>
      <c r="AD195" s="263">
        <v>163.63</v>
      </c>
      <c r="AE195" s="264"/>
    </row>
    <row r="196" spans="1:31" ht="18" customHeight="1" thickBot="1">
      <c r="A196" s="310"/>
      <c r="B196" s="266" t="s">
        <v>95</v>
      </c>
      <c r="C196" s="267">
        <v>2003</v>
      </c>
      <c r="D196" s="281" t="s">
        <v>174</v>
      </c>
      <c r="E196" s="268">
        <v>1</v>
      </c>
      <c r="F196" s="269"/>
      <c r="G196" s="270"/>
      <c r="H196" s="271"/>
      <c r="I196" s="270"/>
      <c r="J196" s="272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>
        <v>2</v>
      </c>
      <c r="X196" s="273"/>
      <c r="Y196" s="273"/>
      <c r="Z196" s="273"/>
      <c r="AA196" s="273"/>
      <c r="AB196" s="273"/>
      <c r="AC196" s="274">
        <f t="shared" si="7"/>
        <v>2</v>
      </c>
      <c r="AD196" s="275">
        <v>163.63</v>
      </c>
      <c r="AE196" s="247"/>
    </row>
    <row r="197" spans="1:31" ht="18" customHeight="1">
      <c r="A197" s="308"/>
      <c r="B197" s="283" t="s">
        <v>76</v>
      </c>
      <c r="C197" s="278">
        <v>2000</v>
      </c>
      <c r="D197" s="278" t="s">
        <v>73</v>
      </c>
      <c r="E197" s="250">
        <v>2</v>
      </c>
      <c r="F197" s="251">
        <v>28</v>
      </c>
      <c r="G197" s="252">
        <v>39.94</v>
      </c>
      <c r="H197" s="253">
        <v>26</v>
      </c>
      <c r="I197" s="252">
        <v>2.76</v>
      </c>
      <c r="J197" s="254">
        <f>((F197-H197)*60)+(G197-I197)</f>
        <v>157.18</v>
      </c>
      <c r="K197" s="255"/>
      <c r="L197" s="255"/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5">
        <v>2</v>
      </c>
      <c r="X197" s="255">
        <v>2</v>
      </c>
      <c r="Y197" s="255"/>
      <c r="Z197" s="255"/>
      <c r="AA197" s="255"/>
      <c r="AB197" s="255"/>
      <c r="AC197" s="256">
        <f t="shared" si="7"/>
        <v>4</v>
      </c>
      <c r="AD197" s="257">
        <f>SUM(J197+AC198+AC199+AC197)</f>
        <v>173.18</v>
      </c>
      <c r="AE197" s="241">
        <v>12</v>
      </c>
    </row>
    <row r="198" spans="1:31" ht="18" customHeight="1">
      <c r="A198" s="309">
        <v>12</v>
      </c>
      <c r="B198" s="63" t="s">
        <v>94</v>
      </c>
      <c r="C198" s="39">
        <v>2002</v>
      </c>
      <c r="D198" s="24" t="s">
        <v>174</v>
      </c>
      <c r="E198" s="258">
        <v>1</v>
      </c>
      <c r="F198" s="259"/>
      <c r="G198" s="260"/>
      <c r="H198" s="261"/>
      <c r="I198" s="260"/>
      <c r="J198" s="262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>
        <v>2</v>
      </c>
      <c r="U198" s="158"/>
      <c r="V198" s="158"/>
      <c r="W198" s="158"/>
      <c r="X198" s="158"/>
      <c r="Y198" s="158"/>
      <c r="Z198" s="158"/>
      <c r="AA198" s="158">
        <v>2</v>
      </c>
      <c r="AB198" s="158"/>
      <c r="AC198" s="163">
        <f t="shared" si="7"/>
        <v>4</v>
      </c>
      <c r="AD198" s="263">
        <v>173.18</v>
      </c>
      <c r="AE198" s="264"/>
    </row>
    <row r="199" spans="1:31" ht="18" customHeight="1" thickBot="1">
      <c r="A199" s="310"/>
      <c r="B199" s="266" t="s">
        <v>86</v>
      </c>
      <c r="C199" s="267">
        <v>2001</v>
      </c>
      <c r="D199" s="281" t="s">
        <v>174</v>
      </c>
      <c r="E199" s="268">
        <v>3</v>
      </c>
      <c r="F199" s="269"/>
      <c r="G199" s="270"/>
      <c r="H199" s="271"/>
      <c r="I199" s="270"/>
      <c r="J199" s="272"/>
      <c r="K199" s="273"/>
      <c r="L199" s="273"/>
      <c r="M199" s="273"/>
      <c r="N199" s="273"/>
      <c r="O199" s="273"/>
      <c r="P199" s="273"/>
      <c r="Q199" s="273">
        <v>2</v>
      </c>
      <c r="R199" s="273">
        <v>2</v>
      </c>
      <c r="S199" s="273"/>
      <c r="T199" s="273"/>
      <c r="U199" s="273"/>
      <c r="V199" s="273">
        <v>2</v>
      </c>
      <c r="W199" s="273">
        <v>2</v>
      </c>
      <c r="X199" s="273"/>
      <c r="Y199" s="273"/>
      <c r="Z199" s="273"/>
      <c r="AA199" s="273"/>
      <c r="AB199" s="273"/>
      <c r="AC199" s="274">
        <f t="shared" si="7"/>
        <v>8</v>
      </c>
      <c r="AD199" s="275">
        <v>173.18</v>
      </c>
      <c r="AE199" s="247"/>
    </row>
    <row r="200" spans="1:31" ht="18" customHeight="1">
      <c r="A200" s="308"/>
      <c r="B200" s="276" t="s">
        <v>110</v>
      </c>
      <c r="C200" s="277">
        <v>2004</v>
      </c>
      <c r="D200" s="278" t="s">
        <v>5</v>
      </c>
      <c r="E200" s="250">
        <v>3</v>
      </c>
      <c r="F200" s="251">
        <v>7</v>
      </c>
      <c r="G200" s="252">
        <v>35.06</v>
      </c>
      <c r="H200" s="253">
        <v>4</v>
      </c>
      <c r="I200" s="252">
        <v>1.9</v>
      </c>
      <c r="J200" s="254">
        <f>((F200-H200)*60)+(G200-I200)</f>
        <v>213.16</v>
      </c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>
        <v>2</v>
      </c>
      <c r="AB200" s="255"/>
      <c r="AC200" s="256">
        <f t="shared" si="7"/>
        <v>2</v>
      </c>
      <c r="AD200" s="257">
        <f>SUM(J200+AC201+AC202+AC200)</f>
        <v>223.16</v>
      </c>
      <c r="AE200" s="241">
        <v>13</v>
      </c>
    </row>
    <row r="201" spans="1:31" ht="18" customHeight="1">
      <c r="A201" s="309">
        <v>13</v>
      </c>
      <c r="B201" s="63" t="s">
        <v>100</v>
      </c>
      <c r="C201" s="39">
        <v>2000</v>
      </c>
      <c r="D201" s="24" t="s">
        <v>5</v>
      </c>
      <c r="E201" s="284" t="s">
        <v>7</v>
      </c>
      <c r="F201" s="259"/>
      <c r="G201" s="260"/>
      <c r="H201" s="261"/>
      <c r="I201" s="260"/>
      <c r="J201" s="262"/>
      <c r="K201" s="158"/>
      <c r="L201" s="158"/>
      <c r="M201" s="158"/>
      <c r="N201" s="158"/>
      <c r="O201" s="158"/>
      <c r="P201" s="158"/>
      <c r="Q201" s="158"/>
      <c r="R201" s="158">
        <v>2</v>
      </c>
      <c r="S201" s="158"/>
      <c r="T201" s="158"/>
      <c r="U201" s="158"/>
      <c r="V201" s="158"/>
      <c r="W201" s="158"/>
      <c r="X201" s="158">
        <v>2</v>
      </c>
      <c r="Y201" s="158"/>
      <c r="Z201" s="158"/>
      <c r="AA201" s="158">
        <v>2</v>
      </c>
      <c r="AB201" s="158">
        <v>2</v>
      </c>
      <c r="AC201" s="163">
        <f t="shared" si="7"/>
        <v>8</v>
      </c>
      <c r="AD201" s="263">
        <v>223.16</v>
      </c>
      <c r="AE201" s="264"/>
    </row>
    <row r="202" spans="1:31" ht="18" customHeight="1" thickBot="1">
      <c r="A202" s="310"/>
      <c r="B202" s="266" t="s">
        <v>103</v>
      </c>
      <c r="C202" s="267">
        <v>2002</v>
      </c>
      <c r="D202" s="281" t="s">
        <v>5</v>
      </c>
      <c r="E202" s="282">
        <v>2</v>
      </c>
      <c r="F202" s="269"/>
      <c r="G202" s="270"/>
      <c r="H202" s="271"/>
      <c r="I202" s="270"/>
      <c r="J202" s="272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4">
        <f t="shared" si="7"/>
        <v>0</v>
      </c>
      <c r="AD202" s="275">
        <v>223.16</v>
      </c>
      <c r="AE202" s="247"/>
    </row>
    <row r="203" spans="1:31" ht="18" customHeight="1">
      <c r="A203" s="308"/>
      <c r="B203" s="283" t="s">
        <v>81</v>
      </c>
      <c r="C203" s="278">
        <v>2007</v>
      </c>
      <c r="D203" s="278" t="s">
        <v>73</v>
      </c>
      <c r="E203" s="250" t="s">
        <v>186</v>
      </c>
      <c r="F203" s="251">
        <v>22</v>
      </c>
      <c r="G203" s="252">
        <v>37.84</v>
      </c>
      <c r="H203" s="253">
        <v>18</v>
      </c>
      <c r="I203" s="252">
        <v>4.34</v>
      </c>
      <c r="J203" s="254">
        <f>((F203-H203)*60)+(G203-I203)</f>
        <v>273.5</v>
      </c>
      <c r="K203" s="255"/>
      <c r="L203" s="255"/>
      <c r="M203" s="255"/>
      <c r="N203" s="255"/>
      <c r="O203" s="255"/>
      <c r="P203" s="255"/>
      <c r="Q203" s="255">
        <v>50</v>
      </c>
      <c r="R203" s="255">
        <v>50</v>
      </c>
      <c r="S203" s="255"/>
      <c r="T203" s="255"/>
      <c r="U203" s="255"/>
      <c r="V203" s="255">
        <v>50</v>
      </c>
      <c r="W203" s="255"/>
      <c r="X203" s="255"/>
      <c r="Y203" s="255"/>
      <c r="Z203" s="255">
        <v>50</v>
      </c>
      <c r="AA203" s="255">
        <v>50</v>
      </c>
      <c r="AB203" s="255"/>
      <c r="AC203" s="256">
        <f t="shared" si="7"/>
        <v>250</v>
      </c>
      <c r="AD203" s="257">
        <f>SUM(J203+AC204+AC205+AC203)</f>
        <v>525.5</v>
      </c>
      <c r="AE203" s="241">
        <v>14</v>
      </c>
    </row>
    <row r="204" spans="1:31" ht="18" customHeight="1">
      <c r="A204" s="309">
        <v>14</v>
      </c>
      <c r="B204" s="60" t="s">
        <v>72</v>
      </c>
      <c r="C204" s="24">
        <v>2003</v>
      </c>
      <c r="D204" s="24" t="s">
        <v>73</v>
      </c>
      <c r="E204" s="284" t="s">
        <v>187</v>
      </c>
      <c r="F204" s="259"/>
      <c r="G204" s="260"/>
      <c r="H204" s="261"/>
      <c r="I204" s="260"/>
      <c r="J204" s="262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>
        <v>2</v>
      </c>
      <c r="X204" s="158"/>
      <c r="Y204" s="158"/>
      <c r="Z204" s="158"/>
      <c r="AA204" s="158"/>
      <c r="AB204" s="158"/>
      <c r="AC204" s="163">
        <f t="shared" si="7"/>
        <v>2</v>
      </c>
      <c r="AD204" s="263">
        <v>525.5</v>
      </c>
      <c r="AE204" s="264"/>
    </row>
    <row r="205" spans="1:31" ht="18" customHeight="1" thickBot="1">
      <c r="A205" s="310"/>
      <c r="B205" s="266" t="s">
        <v>157</v>
      </c>
      <c r="C205" s="267">
        <v>2004</v>
      </c>
      <c r="D205" s="281" t="s">
        <v>174</v>
      </c>
      <c r="E205" s="268">
        <v>3</v>
      </c>
      <c r="F205" s="269"/>
      <c r="G205" s="270"/>
      <c r="H205" s="271"/>
      <c r="I205" s="270"/>
      <c r="J205" s="272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4">
        <f t="shared" si="7"/>
        <v>0</v>
      </c>
      <c r="AD205" s="275">
        <v>525.5</v>
      </c>
      <c r="AE205" s="247"/>
    </row>
    <row r="206" spans="1:31" ht="18" customHeight="1">
      <c r="A206" s="308"/>
      <c r="B206" s="249" t="s">
        <v>238</v>
      </c>
      <c r="C206" s="248">
        <v>2002</v>
      </c>
      <c r="D206" s="248" t="s">
        <v>174</v>
      </c>
      <c r="E206" s="250" t="s">
        <v>7</v>
      </c>
      <c r="F206" s="251"/>
      <c r="G206" s="252"/>
      <c r="H206" s="253"/>
      <c r="I206" s="252"/>
      <c r="J206" s="254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>
        <v>2</v>
      </c>
      <c r="V206" s="255"/>
      <c r="W206" s="255"/>
      <c r="X206" s="255">
        <v>2</v>
      </c>
      <c r="Y206" s="255"/>
      <c r="Z206" s="255">
        <v>2</v>
      </c>
      <c r="AA206" s="255"/>
      <c r="AB206" s="255"/>
      <c r="AC206" s="256">
        <f t="shared" si="7"/>
        <v>6</v>
      </c>
      <c r="AD206" s="257">
        <v>568.74</v>
      </c>
      <c r="AE206" s="241">
        <v>15</v>
      </c>
    </row>
    <row r="207" spans="1:31" ht="18" customHeight="1">
      <c r="A207" s="309">
        <v>15</v>
      </c>
      <c r="B207" s="71" t="s">
        <v>235</v>
      </c>
      <c r="C207" s="1">
        <v>1999</v>
      </c>
      <c r="D207" s="1" t="s">
        <v>174</v>
      </c>
      <c r="E207" s="284">
        <v>3</v>
      </c>
      <c r="F207" s="259">
        <v>99</v>
      </c>
      <c r="G207" s="260">
        <v>99.99</v>
      </c>
      <c r="H207" s="261">
        <v>36</v>
      </c>
      <c r="I207" s="260">
        <v>3.97</v>
      </c>
      <c r="J207" s="262">
        <f>((F207-H207)*60)+(G207-I207)</f>
        <v>3876.02</v>
      </c>
      <c r="K207" s="158"/>
      <c r="L207" s="158"/>
      <c r="M207" s="158"/>
      <c r="N207" s="158"/>
      <c r="O207" s="158"/>
      <c r="P207" s="158"/>
      <c r="Q207" s="158"/>
      <c r="R207" s="158">
        <v>2</v>
      </c>
      <c r="S207" s="158"/>
      <c r="T207" s="158"/>
      <c r="U207" s="158"/>
      <c r="V207" s="158">
        <v>2</v>
      </c>
      <c r="W207" s="158"/>
      <c r="X207" s="158">
        <v>2</v>
      </c>
      <c r="Y207" s="158"/>
      <c r="Z207" s="158"/>
      <c r="AA207" s="158"/>
      <c r="AB207" s="158">
        <v>2</v>
      </c>
      <c r="AC207" s="163">
        <f t="shared" si="7"/>
        <v>8</v>
      </c>
      <c r="AD207" s="263">
        <f>SUM(J207+AC208+AC209+AC207)</f>
        <v>4246.02</v>
      </c>
      <c r="AE207" s="264"/>
    </row>
    <row r="208" spans="1:31" ht="18" customHeight="1" thickBot="1">
      <c r="A208" s="310"/>
      <c r="B208" s="285" t="s">
        <v>229</v>
      </c>
      <c r="C208" s="265">
        <v>2002</v>
      </c>
      <c r="D208" s="265" t="s">
        <v>174</v>
      </c>
      <c r="E208" s="282" t="s">
        <v>7</v>
      </c>
      <c r="F208" s="269"/>
      <c r="G208" s="270"/>
      <c r="H208" s="271"/>
      <c r="I208" s="270"/>
      <c r="J208" s="272"/>
      <c r="K208" s="273"/>
      <c r="L208" s="273"/>
      <c r="M208" s="273">
        <v>2</v>
      </c>
      <c r="N208" s="273"/>
      <c r="O208" s="273"/>
      <c r="P208" s="273"/>
      <c r="Q208" s="273"/>
      <c r="R208" s="273">
        <v>50</v>
      </c>
      <c r="S208" s="273"/>
      <c r="T208" s="273"/>
      <c r="U208" s="273"/>
      <c r="V208" s="273">
        <v>2</v>
      </c>
      <c r="W208" s="273"/>
      <c r="X208" s="273"/>
      <c r="Y208" s="273">
        <v>2</v>
      </c>
      <c r="Z208" s="273"/>
      <c r="AA208" s="273"/>
      <c r="AB208" s="273"/>
      <c r="AC208" s="274">
        <f t="shared" si="7"/>
        <v>56</v>
      </c>
      <c r="AD208" s="275">
        <v>4246.02</v>
      </c>
      <c r="AE208" s="247"/>
    </row>
    <row r="209" spans="1:31" ht="18" customHeight="1">
      <c r="A209" s="308"/>
      <c r="B209" s="249" t="s">
        <v>236</v>
      </c>
      <c r="C209" s="248">
        <v>2002</v>
      </c>
      <c r="D209" s="248" t="s">
        <v>174</v>
      </c>
      <c r="E209" s="250" t="s">
        <v>7</v>
      </c>
      <c r="F209" s="251"/>
      <c r="G209" s="252"/>
      <c r="H209" s="253"/>
      <c r="I209" s="252"/>
      <c r="J209" s="254"/>
      <c r="K209" s="255"/>
      <c r="L209" s="255">
        <v>2</v>
      </c>
      <c r="M209" s="255">
        <v>2</v>
      </c>
      <c r="N209" s="255"/>
      <c r="O209" s="255"/>
      <c r="P209" s="255"/>
      <c r="Q209" s="255">
        <v>50</v>
      </c>
      <c r="R209" s="255"/>
      <c r="S209" s="255"/>
      <c r="T209" s="255"/>
      <c r="U209" s="255"/>
      <c r="V209" s="255">
        <v>2</v>
      </c>
      <c r="W209" s="255"/>
      <c r="X209" s="255">
        <v>50</v>
      </c>
      <c r="Y209" s="255">
        <v>50</v>
      </c>
      <c r="Z209" s="255">
        <v>50</v>
      </c>
      <c r="AA209" s="255">
        <v>50</v>
      </c>
      <c r="AB209" s="255">
        <v>50</v>
      </c>
      <c r="AC209" s="256">
        <f t="shared" si="7"/>
        <v>306</v>
      </c>
      <c r="AD209" s="257">
        <v>4246.02</v>
      </c>
      <c r="AE209" s="241">
        <v>16</v>
      </c>
    </row>
    <row r="210" spans="1:31" ht="18" customHeight="1">
      <c r="A210" s="309">
        <v>16</v>
      </c>
      <c r="B210" s="71" t="s">
        <v>87</v>
      </c>
      <c r="C210" s="1">
        <v>2000</v>
      </c>
      <c r="D210" s="1" t="s">
        <v>174</v>
      </c>
      <c r="E210" s="284" t="s">
        <v>7</v>
      </c>
      <c r="F210" s="259">
        <v>99</v>
      </c>
      <c r="G210" s="260">
        <v>99.99</v>
      </c>
      <c r="H210" s="261">
        <v>9</v>
      </c>
      <c r="I210" s="260">
        <v>29.25</v>
      </c>
      <c r="J210" s="262">
        <f>((F210-H210)*60)+(G210-I210)</f>
        <v>5470.74</v>
      </c>
      <c r="K210" s="158"/>
      <c r="L210" s="158"/>
      <c r="M210" s="158">
        <v>2</v>
      </c>
      <c r="N210" s="158"/>
      <c r="O210" s="158"/>
      <c r="P210" s="158"/>
      <c r="Q210" s="158"/>
      <c r="R210" s="158"/>
      <c r="S210" s="158"/>
      <c r="T210" s="158"/>
      <c r="U210" s="158">
        <v>2</v>
      </c>
      <c r="V210" s="158"/>
      <c r="W210" s="158"/>
      <c r="X210" s="158"/>
      <c r="Y210" s="158"/>
      <c r="Z210" s="158"/>
      <c r="AA210" s="158"/>
      <c r="AB210" s="158"/>
      <c r="AC210" s="163">
        <f t="shared" si="7"/>
        <v>4</v>
      </c>
      <c r="AD210" s="263">
        <f>SUM(J210+AC211+AC220+AC210)</f>
        <v>5680.74</v>
      </c>
      <c r="AE210" s="264"/>
    </row>
    <row r="211" spans="1:31" ht="18" customHeight="1" thickBot="1">
      <c r="A211" s="310"/>
      <c r="B211" s="285" t="s">
        <v>232</v>
      </c>
      <c r="C211" s="265">
        <v>2000</v>
      </c>
      <c r="D211" s="265" t="s">
        <v>174</v>
      </c>
      <c r="E211" s="282" t="s">
        <v>7</v>
      </c>
      <c r="F211" s="269"/>
      <c r="G211" s="270"/>
      <c r="H211" s="271"/>
      <c r="I211" s="270"/>
      <c r="J211" s="272"/>
      <c r="K211" s="273"/>
      <c r="L211" s="273"/>
      <c r="M211" s="273"/>
      <c r="N211" s="273"/>
      <c r="O211" s="273"/>
      <c r="P211" s="273"/>
      <c r="Q211" s="273">
        <v>2</v>
      </c>
      <c r="R211" s="273">
        <v>2</v>
      </c>
      <c r="S211" s="273"/>
      <c r="T211" s="273"/>
      <c r="U211" s="273"/>
      <c r="V211" s="273"/>
      <c r="W211" s="273"/>
      <c r="X211" s="273"/>
      <c r="Y211" s="273">
        <v>50</v>
      </c>
      <c r="Z211" s="273">
        <v>50</v>
      </c>
      <c r="AA211" s="273">
        <v>50</v>
      </c>
      <c r="AB211" s="273">
        <v>50</v>
      </c>
      <c r="AC211" s="274">
        <f t="shared" si="7"/>
        <v>204</v>
      </c>
      <c r="AD211" s="275">
        <v>5684.74</v>
      </c>
      <c r="AE211" s="247"/>
    </row>
    <row r="212" spans="1:30" ht="26.25" customHeight="1">
      <c r="A212" s="188"/>
      <c r="B212" s="303"/>
      <c r="C212" s="188"/>
      <c r="D212" s="188"/>
      <c r="E212" s="189"/>
      <c r="F212" s="304"/>
      <c r="G212" s="305"/>
      <c r="H212" s="304"/>
      <c r="I212" s="305"/>
      <c r="J212" s="221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222"/>
      <c r="AD212" s="168"/>
    </row>
    <row r="213" spans="1:58" s="81" customFormat="1" ht="15" customHeight="1">
      <c r="A213" s="333" t="s">
        <v>296</v>
      </c>
      <c r="B213" s="333"/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/>
      <c r="R213" s="333"/>
      <c r="S213" s="333"/>
      <c r="T213" s="333"/>
      <c r="U213" s="333"/>
      <c r="V213" s="333"/>
      <c r="W213" s="333"/>
      <c r="X213" s="333"/>
      <c r="Y213" s="333"/>
      <c r="Z213" s="333"/>
      <c r="AA213" s="333"/>
      <c r="AB213" s="333"/>
      <c r="AC213" s="333"/>
      <c r="AD213" s="333"/>
      <c r="AE213" s="333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84"/>
    </row>
    <row r="214" spans="1:58" s="82" customFormat="1" ht="17.25" customHeight="1">
      <c r="A214" s="333" t="s">
        <v>310</v>
      </c>
      <c r="B214" s="333"/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3"/>
      <c r="U214" s="333"/>
      <c r="V214" s="333"/>
      <c r="W214" s="333"/>
      <c r="X214" s="333"/>
      <c r="Y214" s="333"/>
      <c r="Z214" s="333"/>
      <c r="AA214" s="333"/>
      <c r="AB214" s="333"/>
      <c r="AC214" s="333"/>
      <c r="AD214" s="333"/>
      <c r="AE214" s="333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151"/>
    </row>
    <row r="215" spans="1:58" s="82" customFormat="1" ht="14.25" customHeight="1">
      <c r="A215" s="333" t="s">
        <v>383</v>
      </c>
      <c r="B215" s="333"/>
      <c r="C215" s="333"/>
      <c r="D215" s="333"/>
      <c r="E215" s="333"/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  <c r="Z215" s="333"/>
      <c r="AA215" s="333"/>
      <c r="AB215" s="333"/>
      <c r="AC215" s="333"/>
      <c r="AD215" s="333"/>
      <c r="AE215" s="333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151"/>
    </row>
    <row r="216" spans="1:57" s="84" customFormat="1" ht="15.75" customHeight="1" thickBot="1">
      <c r="A216" s="334" t="s">
        <v>328</v>
      </c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T216" s="334"/>
      <c r="U216" s="334"/>
      <c r="V216" s="334"/>
      <c r="W216" s="334"/>
      <c r="X216" s="334"/>
      <c r="Y216" s="334"/>
      <c r="Z216" s="334"/>
      <c r="AA216" s="334"/>
      <c r="AB216" s="334"/>
      <c r="AC216" s="334"/>
      <c r="AD216" s="334"/>
      <c r="AE216" s="334"/>
      <c r="AG216" s="83"/>
      <c r="AH216" s="151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151"/>
      <c r="BB216" s="83"/>
      <c r="BC216" s="335" t="s">
        <v>311</v>
      </c>
      <c r="BD216" s="335"/>
      <c r="BE216" s="86"/>
    </row>
    <row r="217" spans="1:41" s="154" customFormat="1" ht="15" customHeight="1" thickBot="1">
      <c r="A217" s="336" t="s">
        <v>340</v>
      </c>
      <c r="B217" s="337"/>
      <c r="C217" s="337"/>
      <c r="D217" s="337"/>
      <c r="E217" s="337"/>
      <c r="F217" s="337"/>
      <c r="G217" s="337"/>
      <c r="H217" s="337"/>
      <c r="I217" s="337"/>
      <c r="J217" s="337"/>
      <c r="K217" s="337"/>
      <c r="L217" s="337"/>
      <c r="M217" s="337"/>
      <c r="N217" s="337"/>
      <c r="O217" s="337"/>
      <c r="P217" s="337"/>
      <c r="Q217" s="337"/>
      <c r="R217" s="337"/>
      <c r="S217" s="337"/>
      <c r="T217" s="337"/>
      <c r="U217" s="337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8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</row>
    <row r="218" spans="1:31" ht="17.25" customHeight="1">
      <c r="A218" s="306" t="s">
        <v>0</v>
      </c>
      <c r="B218" s="339" t="s">
        <v>382</v>
      </c>
      <c r="C218" s="239" t="s">
        <v>348</v>
      </c>
      <c r="D218" s="341" t="s">
        <v>13</v>
      </c>
      <c r="E218" s="240" t="s">
        <v>14</v>
      </c>
      <c r="F218" s="343" t="s">
        <v>357</v>
      </c>
      <c r="G218" s="344"/>
      <c r="H218" s="344"/>
      <c r="I218" s="344"/>
      <c r="J218" s="344"/>
      <c r="K218" s="344"/>
      <c r="L218" s="344"/>
      <c r="M218" s="344"/>
      <c r="N218" s="344"/>
      <c r="O218" s="344"/>
      <c r="P218" s="344"/>
      <c r="Q218" s="344"/>
      <c r="R218" s="344"/>
      <c r="S218" s="344"/>
      <c r="T218" s="344"/>
      <c r="U218" s="344"/>
      <c r="V218" s="344"/>
      <c r="W218" s="344"/>
      <c r="X218" s="344"/>
      <c r="Y218" s="344"/>
      <c r="Z218" s="344"/>
      <c r="AA218" s="344"/>
      <c r="AB218" s="344"/>
      <c r="AC218" s="344"/>
      <c r="AD218" s="345"/>
      <c r="AE218" s="241" t="s">
        <v>17</v>
      </c>
    </row>
    <row r="219" spans="1:31" ht="19.5" customHeight="1" thickBot="1">
      <c r="A219" s="307" t="s">
        <v>46</v>
      </c>
      <c r="B219" s="340"/>
      <c r="C219" s="242" t="s">
        <v>195</v>
      </c>
      <c r="D219" s="342"/>
      <c r="E219" s="243" t="s">
        <v>18</v>
      </c>
      <c r="F219" s="328" t="s">
        <v>43</v>
      </c>
      <c r="G219" s="329"/>
      <c r="H219" s="330" t="s">
        <v>44</v>
      </c>
      <c r="I219" s="329"/>
      <c r="J219" s="244" t="s">
        <v>1</v>
      </c>
      <c r="K219" s="245">
        <v>1</v>
      </c>
      <c r="L219" s="245">
        <v>2</v>
      </c>
      <c r="M219" s="245">
        <v>3</v>
      </c>
      <c r="N219" s="245">
        <v>4</v>
      </c>
      <c r="O219" s="245">
        <v>5</v>
      </c>
      <c r="P219" s="245">
        <v>6</v>
      </c>
      <c r="Q219" s="245">
        <v>7</v>
      </c>
      <c r="R219" s="245">
        <v>8</v>
      </c>
      <c r="S219" s="245">
        <v>9</v>
      </c>
      <c r="T219" s="245">
        <v>10</v>
      </c>
      <c r="U219" s="245">
        <v>11</v>
      </c>
      <c r="V219" s="245">
        <v>12</v>
      </c>
      <c r="W219" s="245">
        <v>13</v>
      </c>
      <c r="X219" s="245">
        <v>14</v>
      </c>
      <c r="Y219" s="245">
        <v>15</v>
      </c>
      <c r="Z219" s="245">
        <v>16</v>
      </c>
      <c r="AA219" s="245">
        <v>17</v>
      </c>
      <c r="AB219" s="245">
        <v>18</v>
      </c>
      <c r="AC219" s="246" t="s">
        <v>2</v>
      </c>
      <c r="AD219" s="246" t="s">
        <v>301</v>
      </c>
      <c r="AE219" s="247"/>
    </row>
    <row r="220" spans="1:31" ht="26.25" customHeight="1">
      <c r="A220" s="308"/>
      <c r="B220" s="283" t="s">
        <v>210</v>
      </c>
      <c r="C220" s="278" t="s">
        <v>363</v>
      </c>
      <c r="D220" s="278" t="s">
        <v>5</v>
      </c>
      <c r="E220" s="250" t="s">
        <v>212</v>
      </c>
      <c r="F220" s="251">
        <v>56</v>
      </c>
      <c r="G220" s="252">
        <v>7.02</v>
      </c>
      <c r="H220" s="253">
        <v>54</v>
      </c>
      <c r="I220" s="252">
        <v>2.64</v>
      </c>
      <c r="J220" s="254">
        <f>((F220-H220)*60)+(G220-I220)</f>
        <v>124.38</v>
      </c>
      <c r="K220" s="255"/>
      <c r="L220" s="255"/>
      <c r="M220" s="255"/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>
        <v>2</v>
      </c>
      <c r="AA220" s="255"/>
      <c r="AB220" s="255"/>
      <c r="AC220" s="256">
        <f aca="true" t="shared" si="8" ref="AC220:AC246">SUM(K220+L220+M220+N220+O220+P220+Q220+R220+S220+T220+U220+V220+W220+X220+Y220+Z220+AA220+AB220)</f>
        <v>2</v>
      </c>
      <c r="AD220" s="257">
        <f>SUM(J220+AC221+AC222+AC220)</f>
        <v>128.38</v>
      </c>
      <c r="AE220" s="241">
        <v>1</v>
      </c>
    </row>
    <row r="221" spans="1:31" ht="26.25" customHeight="1">
      <c r="A221" s="309">
        <v>1</v>
      </c>
      <c r="B221" s="60" t="s">
        <v>278</v>
      </c>
      <c r="C221" s="24" t="s">
        <v>364</v>
      </c>
      <c r="D221" s="24" t="s">
        <v>5</v>
      </c>
      <c r="E221" s="284" t="s">
        <v>176</v>
      </c>
      <c r="F221" s="259"/>
      <c r="G221" s="260"/>
      <c r="H221" s="261"/>
      <c r="I221" s="260"/>
      <c r="J221" s="262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63">
        <f t="shared" si="8"/>
        <v>0</v>
      </c>
      <c r="AD221" s="263">
        <v>128.38</v>
      </c>
      <c r="AE221" s="264"/>
    </row>
    <row r="222" spans="1:31" ht="26.25" customHeight="1" thickBot="1">
      <c r="A222" s="310"/>
      <c r="B222" s="280" t="s">
        <v>274</v>
      </c>
      <c r="C222" s="281" t="s">
        <v>365</v>
      </c>
      <c r="D222" s="281" t="s">
        <v>5</v>
      </c>
      <c r="E222" s="282" t="s">
        <v>176</v>
      </c>
      <c r="F222" s="269"/>
      <c r="G222" s="270"/>
      <c r="H222" s="271"/>
      <c r="I222" s="270"/>
      <c r="J222" s="272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>
        <v>2</v>
      </c>
      <c r="AB222" s="273"/>
      <c r="AC222" s="274">
        <f t="shared" si="8"/>
        <v>2</v>
      </c>
      <c r="AD222" s="275">
        <v>128.38</v>
      </c>
      <c r="AE222" s="247"/>
    </row>
    <row r="223" spans="1:31" ht="26.25" customHeight="1">
      <c r="A223" s="308"/>
      <c r="B223" s="276" t="s">
        <v>84</v>
      </c>
      <c r="C223" s="277" t="s">
        <v>170</v>
      </c>
      <c r="D223" s="278" t="s">
        <v>3</v>
      </c>
      <c r="E223" s="279" t="s">
        <v>80</v>
      </c>
      <c r="F223" s="251">
        <v>48</v>
      </c>
      <c r="G223" s="252">
        <v>8.87</v>
      </c>
      <c r="H223" s="253">
        <v>46</v>
      </c>
      <c r="I223" s="252">
        <v>0.63</v>
      </c>
      <c r="J223" s="254">
        <f>((F223-H223)*60)+(G223-I223)</f>
        <v>128.24</v>
      </c>
      <c r="K223" s="255"/>
      <c r="L223" s="255"/>
      <c r="M223" s="255"/>
      <c r="N223" s="255"/>
      <c r="O223" s="255"/>
      <c r="P223" s="255"/>
      <c r="Q223" s="255"/>
      <c r="R223" s="255">
        <v>2</v>
      </c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6">
        <f t="shared" si="8"/>
        <v>2</v>
      </c>
      <c r="AD223" s="257">
        <f>SUM(J223+AC224+AC225+AC223)</f>
        <v>134.24</v>
      </c>
      <c r="AE223" s="241">
        <v>2</v>
      </c>
    </row>
    <row r="224" spans="1:31" ht="26.25" customHeight="1">
      <c r="A224" s="309">
        <v>2</v>
      </c>
      <c r="B224" s="63" t="s">
        <v>279</v>
      </c>
      <c r="C224" s="39" t="s">
        <v>258</v>
      </c>
      <c r="D224" s="24" t="s">
        <v>3</v>
      </c>
      <c r="E224" s="258" t="s">
        <v>177</v>
      </c>
      <c r="F224" s="259"/>
      <c r="G224" s="260"/>
      <c r="H224" s="261"/>
      <c r="I224" s="260"/>
      <c r="J224" s="262"/>
      <c r="K224" s="158"/>
      <c r="L224" s="158"/>
      <c r="M224" s="158"/>
      <c r="N224" s="158"/>
      <c r="O224" s="158"/>
      <c r="P224" s="158"/>
      <c r="Q224" s="158"/>
      <c r="R224" s="158">
        <v>2</v>
      </c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63">
        <f t="shared" si="8"/>
        <v>2</v>
      </c>
      <c r="AD224" s="263">
        <v>134.24</v>
      </c>
      <c r="AE224" s="264"/>
    </row>
    <row r="225" spans="1:31" ht="26.25" customHeight="1" thickBot="1">
      <c r="A225" s="310"/>
      <c r="B225" s="266" t="s">
        <v>118</v>
      </c>
      <c r="C225" s="267" t="s">
        <v>171</v>
      </c>
      <c r="D225" s="267" t="s">
        <v>3</v>
      </c>
      <c r="E225" s="268" t="s">
        <v>42</v>
      </c>
      <c r="F225" s="269"/>
      <c r="G225" s="270"/>
      <c r="H225" s="271"/>
      <c r="I225" s="270"/>
      <c r="J225" s="272"/>
      <c r="K225" s="273"/>
      <c r="L225" s="273"/>
      <c r="M225" s="273"/>
      <c r="N225" s="273"/>
      <c r="O225" s="273"/>
      <c r="P225" s="273"/>
      <c r="Q225" s="273"/>
      <c r="R225" s="273">
        <v>2</v>
      </c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4">
        <f t="shared" si="8"/>
        <v>2</v>
      </c>
      <c r="AD225" s="275">
        <v>134.24</v>
      </c>
      <c r="AE225" s="247"/>
    </row>
    <row r="226" spans="1:31" ht="26.25" customHeight="1">
      <c r="A226" s="308"/>
      <c r="B226" s="283" t="s">
        <v>202</v>
      </c>
      <c r="C226" s="278" t="s">
        <v>366</v>
      </c>
      <c r="D226" s="278" t="s">
        <v>5</v>
      </c>
      <c r="E226" s="250" t="s">
        <v>213</v>
      </c>
      <c r="F226" s="251">
        <v>40</v>
      </c>
      <c r="G226" s="252">
        <v>24.91</v>
      </c>
      <c r="H226" s="253">
        <v>38</v>
      </c>
      <c r="I226" s="252">
        <v>5.62</v>
      </c>
      <c r="J226" s="254">
        <f>((F226-H226)*60)+(G226-I226)</f>
        <v>139.29</v>
      </c>
      <c r="K226" s="255"/>
      <c r="L226" s="255"/>
      <c r="M226" s="255"/>
      <c r="N226" s="255"/>
      <c r="O226" s="255"/>
      <c r="P226" s="255"/>
      <c r="Q226" s="255"/>
      <c r="R226" s="255"/>
      <c r="S226" s="255">
        <v>2</v>
      </c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6">
        <f t="shared" si="8"/>
        <v>2</v>
      </c>
      <c r="AD226" s="257">
        <f>SUM(J226+AC227+AC228+AC226)</f>
        <v>147.29</v>
      </c>
      <c r="AE226" s="241">
        <v>3</v>
      </c>
    </row>
    <row r="227" spans="1:31" ht="26.25" customHeight="1">
      <c r="A227" s="309">
        <v>3</v>
      </c>
      <c r="B227" s="60" t="s">
        <v>276</v>
      </c>
      <c r="C227" s="24" t="s">
        <v>367</v>
      </c>
      <c r="D227" s="24" t="s">
        <v>5</v>
      </c>
      <c r="E227" s="284" t="s">
        <v>178</v>
      </c>
      <c r="F227" s="259"/>
      <c r="G227" s="260"/>
      <c r="H227" s="261"/>
      <c r="I227" s="260"/>
      <c r="J227" s="262"/>
      <c r="K227" s="158"/>
      <c r="L227" s="158"/>
      <c r="M227" s="158"/>
      <c r="N227" s="158"/>
      <c r="O227" s="158"/>
      <c r="P227" s="158"/>
      <c r="Q227" s="158"/>
      <c r="R227" s="158">
        <v>2</v>
      </c>
      <c r="S227" s="158">
        <v>2</v>
      </c>
      <c r="T227" s="158"/>
      <c r="U227" s="158"/>
      <c r="V227" s="158"/>
      <c r="W227" s="158"/>
      <c r="X227" s="158"/>
      <c r="Y227" s="158"/>
      <c r="Z227" s="158"/>
      <c r="AA227" s="158"/>
      <c r="AB227" s="158"/>
      <c r="AC227" s="163">
        <f t="shared" si="8"/>
        <v>4</v>
      </c>
      <c r="AD227" s="263">
        <v>147.29</v>
      </c>
      <c r="AE227" s="264"/>
    </row>
    <row r="228" spans="1:31" ht="26.25" customHeight="1" thickBot="1">
      <c r="A228" s="310"/>
      <c r="B228" s="280" t="s">
        <v>203</v>
      </c>
      <c r="C228" s="281" t="s">
        <v>368</v>
      </c>
      <c r="D228" s="281" t="s">
        <v>5</v>
      </c>
      <c r="E228" s="282" t="s">
        <v>349</v>
      </c>
      <c r="F228" s="269"/>
      <c r="G228" s="270"/>
      <c r="H228" s="271"/>
      <c r="I228" s="270"/>
      <c r="J228" s="272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>
        <v>2</v>
      </c>
      <c r="W228" s="273"/>
      <c r="X228" s="273"/>
      <c r="Y228" s="273"/>
      <c r="Z228" s="273"/>
      <c r="AA228" s="273"/>
      <c r="AB228" s="273"/>
      <c r="AC228" s="274">
        <f t="shared" si="8"/>
        <v>2</v>
      </c>
      <c r="AD228" s="275">
        <v>147.29</v>
      </c>
      <c r="AE228" s="247"/>
    </row>
    <row r="229" spans="1:31" ht="24.75" customHeight="1">
      <c r="A229" s="308"/>
      <c r="B229" s="283" t="s">
        <v>286</v>
      </c>
      <c r="C229" s="278" t="s">
        <v>362</v>
      </c>
      <c r="D229" s="278" t="s">
        <v>11</v>
      </c>
      <c r="E229" s="287" t="s">
        <v>4</v>
      </c>
      <c r="F229" s="251">
        <v>41</v>
      </c>
      <c r="G229" s="252">
        <v>1.14</v>
      </c>
      <c r="H229" s="253">
        <v>38</v>
      </c>
      <c r="I229" s="252">
        <v>1.94</v>
      </c>
      <c r="J229" s="254">
        <f>((F229-H229)*60)+(G229-I229)</f>
        <v>179.2</v>
      </c>
      <c r="K229" s="255"/>
      <c r="L229" s="255"/>
      <c r="M229" s="255"/>
      <c r="N229" s="255"/>
      <c r="O229" s="255"/>
      <c r="P229" s="255"/>
      <c r="Q229" s="255"/>
      <c r="R229" s="255">
        <v>2</v>
      </c>
      <c r="S229" s="255"/>
      <c r="T229" s="255"/>
      <c r="U229" s="255"/>
      <c r="V229" s="255"/>
      <c r="W229" s="255">
        <v>2</v>
      </c>
      <c r="X229" s="255"/>
      <c r="Y229" s="255"/>
      <c r="Z229" s="255">
        <v>2</v>
      </c>
      <c r="AA229" s="255"/>
      <c r="AB229" s="255"/>
      <c r="AC229" s="256">
        <f t="shared" si="8"/>
        <v>6</v>
      </c>
      <c r="AD229" s="257">
        <f>SUM(J229+AC230+AC231+AC229)</f>
        <v>193.2</v>
      </c>
      <c r="AE229" s="241">
        <v>4</v>
      </c>
    </row>
    <row r="230" spans="1:31" ht="24.75" customHeight="1">
      <c r="A230" s="309">
        <v>4</v>
      </c>
      <c r="B230" s="77" t="s">
        <v>284</v>
      </c>
      <c r="C230" s="2" t="s">
        <v>361</v>
      </c>
      <c r="D230" s="24" t="s">
        <v>11</v>
      </c>
      <c r="E230" s="288" t="s">
        <v>350</v>
      </c>
      <c r="F230" s="259"/>
      <c r="G230" s="260"/>
      <c r="H230" s="261"/>
      <c r="I230" s="260"/>
      <c r="J230" s="262"/>
      <c r="K230" s="158"/>
      <c r="L230" s="158"/>
      <c r="M230" s="158"/>
      <c r="N230" s="158"/>
      <c r="O230" s="158"/>
      <c r="P230" s="158"/>
      <c r="Q230" s="158">
        <v>2</v>
      </c>
      <c r="R230" s="158">
        <v>2</v>
      </c>
      <c r="S230" s="158"/>
      <c r="T230" s="158"/>
      <c r="U230" s="158"/>
      <c r="V230" s="158"/>
      <c r="W230" s="158">
        <v>2</v>
      </c>
      <c r="X230" s="158"/>
      <c r="Y230" s="158"/>
      <c r="Z230" s="158"/>
      <c r="AA230" s="158"/>
      <c r="AB230" s="158"/>
      <c r="AC230" s="163">
        <f t="shared" si="8"/>
        <v>6</v>
      </c>
      <c r="AD230" s="263">
        <v>193.2</v>
      </c>
      <c r="AE230" s="264"/>
    </row>
    <row r="231" spans="1:31" ht="24.75" customHeight="1" thickBot="1">
      <c r="A231" s="310"/>
      <c r="B231" s="280" t="s">
        <v>128</v>
      </c>
      <c r="C231" s="281" t="s">
        <v>283</v>
      </c>
      <c r="D231" s="281" t="s">
        <v>11</v>
      </c>
      <c r="E231" s="289" t="s">
        <v>265</v>
      </c>
      <c r="F231" s="269"/>
      <c r="G231" s="270"/>
      <c r="H231" s="271"/>
      <c r="I231" s="270"/>
      <c r="J231" s="272"/>
      <c r="K231" s="273"/>
      <c r="L231" s="273"/>
      <c r="M231" s="273"/>
      <c r="N231" s="273"/>
      <c r="O231" s="273"/>
      <c r="P231" s="273"/>
      <c r="Q231" s="273"/>
      <c r="R231" s="273">
        <v>2</v>
      </c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4">
        <f t="shared" si="8"/>
        <v>2</v>
      </c>
      <c r="AD231" s="275">
        <v>193.2</v>
      </c>
      <c r="AE231" s="247"/>
    </row>
    <row r="232" spans="1:31" ht="24.75" customHeight="1">
      <c r="A232" s="308"/>
      <c r="B232" s="283" t="s">
        <v>272</v>
      </c>
      <c r="C232" s="278" t="s">
        <v>369</v>
      </c>
      <c r="D232" s="278" t="s">
        <v>73</v>
      </c>
      <c r="E232" s="250" t="s">
        <v>185</v>
      </c>
      <c r="F232" s="251">
        <v>30</v>
      </c>
      <c r="G232" s="252">
        <v>56.04</v>
      </c>
      <c r="H232" s="253">
        <v>28</v>
      </c>
      <c r="I232" s="252">
        <v>31.04</v>
      </c>
      <c r="J232" s="254">
        <f>((F232-H232)*60)+(G232-I232)</f>
        <v>145</v>
      </c>
      <c r="K232" s="255"/>
      <c r="L232" s="255"/>
      <c r="M232" s="255"/>
      <c r="N232" s="255"/>
      <c r="O232" s="255"/>
      <c r="P232" s="255"/>
      <c r="Q232" s="255"/>
      <c r="R232" s="255">
        <v>50</v>
      </c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6">
        <f t="shared" si="8"/>
        <v>50</v>
      </c>
      <c r="AD232" s="257">
        <f>SUM(J232+AC233+AC234+AC232)</f>
        <v>195</v>
      </c>
      <c r="AE232" s="241">
        <v>5</v>
      </c>
    </row>
    <row r="233" spans="1:31" ht="24.75" customHeight="1">
      <c r="A233" s="309">
        <v>5</v>
      </c>
      <c r="B233" s="60" t="s">
        <v>179</v>
      </c>
      <c r="C233" s="24" t="s">
        <v>181</v>
      </c>
      <c r="D233" s="24" t="s">
        <v>73</v>
      </c>
      <c r="E233" s="288" t="s">
        <v>180</v>
      </c>
      <c r="F233" s="259"/>
      <c r="G233" s="260"/>
      <c r="H233" s="261"/>
      <c r="I233" s="260"/>
      <c r="J233" s="262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63">
        <f t="shared" si="8"/>
        <v>0</v>
      </c>
      <c r="AD233" s="263">
        <v>195</v>
      </c>
      <c r="AE233" s="264"/>
    </row>
    <row r="234" spans="1:31" ht="24.75" customHeight="1" thickBot="1">
      <c r="A234" s="310"/>
      <c r="B234" s="280" t="s">
        <v>351</v>
      </c>
      <c r="C234" s="281" t="s">
        <v>370</v>
      </c>
      <c r="D234" s="281" t="s">
        <v>73</v>
      </c>
      <c r="E234" s="282" t="s">
        <v>41</v>
      </c>
      <c r="F234" s="269"/>
      <c r="G234" s="270"/>
      <c r="H234" s="271"/>
      <c r="I234" s="270"/>
      <c r="J234" s="272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4">
        <f t="shared" si="8"/>
        <v>0</v>
      </c>
      <c r="AD234" s="275">
        <v>195</v>
      </c>
      <c r="AE234" s="247"/>
    </row>
    <row r="235" spans="1:31" ht="25.5" customHeight="1">
      <c r="A235" s="308"/>
      <c r="B235" s="283" t="s">
        <v>207</v>
      </c>
      <c r="C235" s="278" t="s">
        <v>371</v>
      </c>
      <c r="D235" s="278" t="s">
        <v>5</v>
      </c>
      <c r="E235" s="250" t="s">
        <v>215</v>
      </c>
      <c r="F235" s="251">
        <v>41</v>
      </c>
      <c r="G235" s="252">
        <v>37.76</v>
      </c>
      <c r="H235" s="253">
        <v>38</v>
      </c>
      <c r="I235" s="252">
        <v>2.33</v>
      </c>
      <c r="J235" s="254">
        <f>((F235-H235)*60)+(G235-I235)</f>
        <v>215.43</v>
      </c>
      <c r="K235" s="255"/>
      <c r="L235" s="255"/>
      <c r="M235" s="255"/>
      <c r="N235" s="255"/>
      <c r="O235" s="255"/>
      <c r="P235" s="255"/>
      <c r="Q235" s="255"/>
      <c r="R235" s="255">
        <v>2</v>
      </c>
      <c r="S235" s="255">
        <v>2</v>
      </c>
      <c r="T235" s="255"/>
      <c r="U235" s="255"/>
      <c r="V235" s="255"/>
      <c r="W235" s="255"/>
      <c r="X235" s="255"/>
      <c r="Y235" s="255"/>
      <c r="Z235" s="255"/>
      <c r="AA235" s="255"/>
      <c r="AB235" s="255"/>
      <c r="AC235" s="256">
        <f t="shared" si="8"/>
        <v>4</v>
      </c>
      <c r="AD235" s="257">
        <f>SUM(J235+AC236+AC237+AC235)</f>
        <v>239.43</v>
      </c>
      <c r="AE235" s="241">
        <v>6</v>
      </c>
    </row>
    <row r="236" spans="1:31" ht="25.5" customHeight="1">
      <c r="A236" s="309">
        <v>6</v>
      </c>
      <c r="B236" s="60" t="s">
        <v>352</v>
      </c>
      <c r="C236" s="24" t="s">
        <v>372</v>
      </c>
      <c r="D236" s="24" t="s">
        <v>5</v>
      </c>
      <c r="E236" s="284" t="s">
        <v>214</v>
      </c>
      <c r="F236" s="259"/>
      <c r="G236" s="260"/>
      <c r="H236" s="261"/>
      <c r="I236" s="260"/>
      <c r="J236" s="262"/>
      <c r="K236" s="158"/>
      <c r="L236" s="158"/>
      <c r="M236" s="158"/>
      <c r="N236" s="158">
        <v>2</v>
      </c>
      <c r="O236" s="158"/>
      <c r="P236" s="158"/>
      <c r="Q236" s="158"/>
      <c r="R236" s="158">
        <v>2</v>
      </c>
      <c r="S236" s="158">
        <v>2</v>
      </c>
      <c r="T236" s="158"/>
      <c r="U236" s="158"/>
      <c r="V236" s="158"/>
      <c r="W236" s="158"/>
      <c r="X236" s="158"/>
      <c r="Y236" s="158"/>
      <c r="Z236" s="158">
        <v>2</v>
      </c>
      <c r="AA236" s="158"/>
      <c r="AB236" s="158"/>
      <c r="AC236" s="163">
        <f t="shared" si="8"/>
        <v>8</v>
      </c>
      <c r="AD236" s="263">
        <v>239.43</v>
      </c>
      <c r="AE236" s="264"/>
    </row>
    <row r="237" spans="1:31" ht="25.5" customHeight="1" thickBot="1">
      <c r="A237" s="310"/>
      <c r="B237" s="280" t="s">
        <v>208</v>
      </c>
      <c r="C237" s="281" t="s">
        <v>373</v>
      </c>
      <c r="D237" s="281" t="s">
        <v>5</v>
      </c>
      <c r="E237" s="282" t="s">
        <v>7</v>
      </c>
      <c r="F237" s="269"/>
      <c r="G237" s="270"/>
      <c r="H237" s="271"/>
      <c r="I237" s="270"/>
      <c r="J237" s="272"/>
      <c r="K237" s="273"/>
      <c r="L237" s="273"/>
      <c r="M237" s="273"/>
      <c r="N237" s="273">
        <v>2</v>
      </c>
      <c r="O237" s="273"/>
      <c r="P237" s="273">
        <v>2</v>
      </c>
      <c r="Q237" s="273"/>
      <c r="R237" s="273">
        <v>2</v>
      </c>
      <c r="S237" s="273">
        <v>2</v>
      </c>
      <c r="T237" s="273"/>
      <c r="U237" s="273"/>
      <c r="V237" s="273"/>
      <c r="W237" s="273"/>
      <c r="X237" s="273"/>
      <c r="Y237" s="273"/>
      <c r="Z237" s="273">
        <v>2</v>
      </c>
      <c r="AA237" s="273"/>
      <c r="AB237" s="273">
        <v>2</v>
      </c>
      <c r="AC237" s="274">
        <f t="shared" si="8"/>
        <v>12</v>
      </c>
      <c r="AD237" s="275">
        <v>239.43</v>
      </c>
      <c r="AE237" s="247"/>
    </row>
    <row r="238" spans="1:31" ht="25.5" customHeight="1">
      <c r="A238" s="308"/>
      <c r="B238" s="283" t="s">
        <v>216</v>
      </c>
      <c r="C238" s="278" t="s">
        <v>374</v>
      </c>
      <c r="D238" s="278" t="s">
        <v>5</v>
      </c>
      <c r="E238" s="250" t="s">
        <v>218</v>
      </c>
      <c r="F238" s="251">
        <v>17</v>
      </c>
      <c r="G238" s="252">
        <v>24.74</v>
      </c>
      <c r="H238" s="253">
        <v>14</v>
      </c>
      <c r="I238" s="252">
        <v>5.29</v>
      </c>
      <c r="J238" s="254">
        <f>((F238-H238)*60)+(G238-I238)</f>
        <v>199.45</v>
      </c>
      <c r="K238" s="255"/>
      <c r="L238" s="255"/>
      <c r="M238" s="255"/>
      <c r="N238" s="255"/>
      <c r="O238" s="255"/>
      <c r="P238" s="255"/>
      <c r="Q238" s="255"/>
      <c r="R238" s="255">
        <v>50</v>
      </c>
      <c r="S238" s="255">
        <v>2</v>
      </c>
      <c r="T238" s="255"/>
      <c r="U238" s="255"/>
      <c r="V238" s="255"/>
      <c r="W238" s="255"/>
      <c r="X238" s="255"/>
      <c r="Y238" s="255"/>
      <c r="Z238" s="255"/>
      <c r="AA238" s="255"/>
      <c r="AB238" s="255"/>
      <c r="AC238" s="256">
        <f t="shared" si="8"/>
        <v>52</v>
      </c>
      <c r="AD238" s="257">
        <f>SUM(J238+AC239+AC240+AC238)</f>
        <v>251.45</v>
      </c>
      <c r="AE238" s="241">
        <v>7</v>
      </c>
    </row>
    <row r="239" spans="1:31" ht="25.5" customHeight="1">
      <c r="A239" s="309">
        <v>7</v>
      </c>
      <c r="B239" s="60" t="s">
        <v>206</v>
      </c>
      <c r="C239" s="24" t="s">
        <v>375</v>
      </c>
      <c r="D239" s="24" t="s">
        <v>5</v>
      </c>
      <c r="E239" s="284" t="s">
        <v>175</v>
      </c>
      <c r="F239" s="259"/>
      <c r="G239" s="260"/>
      <c r="H239" s="261"/>
      <c r="I239" s="260"/>
      <c r="J239" s="262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63">
        <f t="shared" si="8"/>
        <v>0</v>
      </c>
      <c r="AD239" s="263">
        <v>251.45</v>
      </c>
      <c r="AE239" s="264"/>
    </row>
    <row r="240" spans="1:31" ht="25.5" customHeight="1" thickBot="1">
      <c r="A240" s="310"/>
      <c r="B240" s="280" t="s">
        <v>116</v>
      </c>
      <c r="C240" s="281" t="s">
        <v>376</v>
      </c>
      <c r="D240" s="281" t="s">
        <v>5</v>
      </c>
      <c r="E240" s="282" t="s">
        <v>177</v>
      </c>
      <c r="F240" s="269"/>
      <c r="G240" s="270"/>
      <c r="H240" s="271"/>
      <c r="I240" s="270"/>
      <c r="J240" s="272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  <c r="AA240" s="273"/>
      <c r="AB240" s="273"/>
      <c r="AC240" s="274">
        <f t="shared" si="8"/>
        <v>0</v>
      </c>
      <c r="AD240" s="275">
        <v>251.45</v>
      </c>
      <c r="AE240" s="247"/>
    </row>
    <row r="241" spans="1:31" ht="24.75" customHeight="1">
      <c r="A241" s="308"/>
      <c r="B241" s="276" t="s">
        <v>353</v>
      </c>
      <c r="C241" s="277" t="s">
        <v>381</v>
      </c>
      <c r="D241" s="278" t="s">
        <v>174</v>
      </c>
      <c r="E241" s="279">
        <v>1</v>
      </c>
      <c r="F241" s="251"/>
      <c r="G241" s="252"/>
      <c r="H241" s="253"/>
      <c r="I241" s="252"/>
      <c r="J241" s="254"/>
      <c r="K241" s="255"/>
      <c r="L241" s="255"/>
      <c r="M241" s="255"/>
      <c r="N241" s="255"/>
      <c r="O241" s="255"/>
      <c r="P241" s="255">
        <v>2</v>
      </c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6">
        <f t="shared" si="8"/>
        <v>2</v>
      </c>
      <c r="AD241" s="257">
        <v>257.96</v>
      </c>
      <c r="AE241" s="241">
        <v>8</v>
      </c>
    </row>
    <row r="242" spans="1:31" ht="24.75" customHeight="1">
      <c r="A242" s="309">
        <v>8</v>
      </c>
      <c r="B242" s="63" t="s">
        <v>220</v>
      </c>
      <c r="C242" s="39" t="s">
        <v>354</v>
      </c>
      <c r="D242" s="24" t="s">
        <v>174</v>
      </c>
      <c r="E242" s="258" t="s">
        <v>222</v>
      </c>
      <c r="F242" s="259"/>
      <c r="G242" s="260"/>
      <c r="H242" s="261"/>
      <c r="I242" s="260"/>
      <c r="J242" s="262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>
        <v>50</v>
      </c>
      <c r="U242" s="158"/>
      <c r="V242" s="158"/>
      <c r="W242" s="158"/>
      <c r="X242" s="158"/>
      <c r="Y242" s="158"/>
      <c r="Z242" s="158"/>
      <c r="AA242" s="158"/>
      <c r="AB242" s="158"/>
      <c r="AC242" s="163">
        <f t="shared" si="8"/>
        <v>50</v>
      </c>
      <c r="AD242" s="263">
        <v>257.96</v>
      </c>
      <c r="AE242" s="264"/>
    </row>
    <row r="243" spans="1:31" ht="24.75" customHeight="1" thickBot="1">
      <c r="A243" s="310"/>
      <c r="B243" s="266" t="s">
        <v>99</v>
      </c>
      <c r="C243" s="267" t="s">
        <v>377</v>
      </c>
      <c r="D243" s="281" t="s">
        <v>174</v>
      </c>
      <c r="E243" s="268" t="s">
        <v>162</v>
      </c>
      <c r="F243" s="269">
        <v>61</v>
      </c>
      <c r="G243" s="270">
        <v>29.19</v>
      </c>
      <c r="H243" s="271">
        <v>58</v>
      </c>
      <c r="I243" s="270">
        <v>3.23</v>
      </c>
      <c r="J243" s="272">
        <f>((F243-H243)*60)+(G243-I243)</f>
        <v>205.96</v>
      </c>
      <c r="K243" s="273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  <c r="AA243" s="273"/>
      <c r="AB243" s="273"/>
      <c r="AC243" s="274">
        <f t="shared" si="8"/>
        <v>0</v>
      </c>
      <c r="AD243" s="275">
        <f>SUM(J243+AC244+AC245+AC243)</f>
        <v>263.96000000000004</v>
      </c>
      <c r="AE243" s="247"/>
    </row>
    <row r="244" spans="1:31" ht="24.75" customHeight="1">
      <c r="A244" s="308"/>
      <c r="B244" s="276" t="s">
        <v>257</v>
      </c>
      <c r="C244" s="277" t="s">
        <v>378</v>
      </c>
      <c r="D244" s="278" t="s">
        <v>3</v>
      </c>
      <c r="E244" s="279" t="s">
        <v>263</v>
      </c>
      <c r="F244" s="251">
        <v>31</v>
      </c>
      <c r="G244" s="252">
        <v>56.72</v>
      </c>
      <c r="H244" s="253">
        <v>28</v>
      </c>
      <c r="I244" s="252">
        <v>2.43</v>
      </c>
      <c r="J244" s="254">
        <f>((F244-H244)*60)+(G244-I244)</f>
        <v>234.29</v>
      </c>
      <c r="K244" s="255"/>
      <c r="L244" s="255"/>
      <c r="M244" s="255"/>
      <c r="N244" s="255"/>
      <c r="O244" s="255"/>
      <c r="P244" s="255"/>
      <c r="Q244" s="255"/>
      <c r="R244" s="255">
        <v>2</v>
      </c>
      <c r="S244" s="255"/>
      <c r="T244" s="255">
        <v>2</v>
      </c>
      <c r="U244" s="255"/>
      <c r="V244" s="255"/>
      <c r="W244" s="255"/>
      <c r="X244" s="255"/>
      <c r="Y244" s="255"/>
      <c r="Z244" s="255"/>
      <c r="AA244" s="255"/>
      <c r="AB244" s="255"/>
      <c r="AC244" s="256">
        <f t="shared" si="8"/>
        <v>4</v>
      </c>
      <c r="AD244" s="257">
        <f>SUM(J244+AC245+AC246+AC244)</f>
        <v>346.28999999999996</v>
      </c>
      <c r="AE244" s="241">
        <v>9</v>
      </c>
    </row>
    <row r="245" spans="1:31" ht="24.75" customHeight="1">
      <c r="A245" s="309">
        <v>9</v>
      </c>
      <c r="B245" s="77" t="s">
        <v>355</v>
      </c>
      <c r="C245" s="2" t="s">
        <v>379</v>
      </c>
      <c r="D245" s="2" t="s">
        <v>3</v>
      </c>
      <c r="E245" s="284" t="s">
        <v>356</v>
      </c>
      <c r="F245" s="259"/>
      <c r="G245" s="260"/>
      <c r="H245" s="261"/>
      <c r="I245" s="260"/>
      <c r="J245" s="262"/>
      <c r="K245" s="158"/>
      <c r="L245" s="158"/>
      <c r="M245" s="158"/>
      <c r="N245" s="158">
        <v>2</v>
      </c>
      <c r="O245" s="158"/>
      <c r="P245" s="158"/>
      <c r="Q245" s="158"/>
      <c r="R245" s="158"/>
      <c r="S245" s="158"/>
      <c r="T245" s="158"/>
      <c r="U245" s="158"/>
      <c r="V245" s="158">
        <v>50</v>
      </c>
      <c r="W245" s="158"/>
      <c r="X245" s="158">
        <v>2</v>
      </c>
      <c r="Y245" s="158"/>
      <c r="Z245" s="158"/>
      <c r="AA245" s="158"/>
      <c r="AB245" s="158"/>
      <c r="AC245" s="163">
        <f t="shared" si="8"/>
        <v>54</v>
      </c>
      <c r="AD245" s="263">
        <v>346.29</v>
      </c>
      <c r="AE245" s="264"/>
    </row>
    <row r="246" spans="1:31" ht="24.75" customHeight="1" thickBot="1">
      <c r="A246" s="310"/>
      <c r="B246" s="266" t="s">
        <v>277</v>
      </c>
      <c r="C246" s="267" t="s">
        <v>380</v>
      </c>
      <c r="D246" s="281" t="s">
        <v>3</v>
      </c>
      <c r="E246" s="268" t="s">
        <v>227</v>
      </c>
      <c r="F246" s="269"/>
      <c r="G246" s="270"/>
      <c r="H246" s="271"/>
      <c r="I246" s="270"/>
      <c r="J246" s="272"/>
      <c r="K246" s="273"/>
      <c r="L246" s="273"/>
      <c r="M246" s="273">
        <v>2</v>
      </c>
      <c r="N246" s="273"/>
      <c r="O246" s="273"/>
      <c r="P246" s="273"/>
      <c r="Q246" s="273"/>
      <c r="R246" s="273">
        <v>50</v>
      </c>
      <c r="S246" s="273"/>
      <c r="T246" s="273"/>
      <c r="U246" s="273"/>
      <c r="V246" s="273"/>
      <c r="W246" s="273">
        <v>2</v>
      </c>
      <c r="X246" s="273"/>
      <c r="Y246" s="273"/>
      <c r="Z246" s="273"/>
      <c r="AA246" s="273"/>
      <c r="AB246" s="273"/>
      <c r="AC246" s="274">
        <f t="shared" si="8"/>
        <v>54</v>
      </c>
      <c r="AD246" s="275">
        <v>346.29</v>
      </c>
      <c r="AE246" s="247"/>
    </row>
    <row r="247" spans="1:57" s="84" customFormat="1" ht="22.5" customHeight="1">
      <c r="A247" s="331" t="s">
        <v>303</v>
      </c>
      <c r="B247" s="331"/>
      <c r="C247" s="331"/>
      <c r="D247" s="331"/>
      <c r="E247" s="331"/>
      <c r="F247" s="331"/>
      <c r="G247" s="331"/>
      <c r="H247" s="331"/>
      <c r="I247" s="331"/>
      <c r="J247" s="331"/>
      <c r="K247" s="331"/>
      <c r="L247" s="331"/>
      <c r="M247" s="331"/>
      <c r="N247" s="331"/>
      <c r="O247" s="331"/>
      <c r="P247" s="331"/>
      <c r="Q247" s="331"/>
      <c r="R247" s="331"/>
      <c r="S247" s="331"/>
      <c r="T247" s="331"/>
      <c r="U247" s="331"/>
      <c r="V247" s="331"/>
      <c r="W247" s="331"/>
      <c r="X247" s="331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  <c r="AX247" s="331"/>
      <c r="AY247" s="331"/>
      <c r="AZ247" s="331"/>
      <c r="BA247" s="331"/>
      <c r="BB247" s="331"/>
      <c r="BC247" s="331"/>
      <c r="BD247" s="331"/>
      <c r="BE247" s="186"/>
    </row>
    <row r="248" spans="1:58" s="81" customFormat="1" ht="15.75" customHeight="1">
      <c r="A248" s="332" t="s">
        <v>304</v>
      </c>
      <c r="B248" s="332"/>
      <c r="C248" s="332"/>
      <c r="D248" s="332"/>
      <c r="E248" s="332"/>
      <c r="F248" s="332"/>
      <c r="G248" s="332"/>
      <c r="H248" s="332"/>
      <c r="I248" s="332"/>
      <c r="J248" s="332"/>
      <c r="K248" s="332"/>
      <c r="L248" s="332"/>
      <c r="M248" s="332"/>
      <c r="N248" s="332"/>
      <c r="O248" s="332"/>
      <c r="P248" s="332"/>
      <c r="Q248" s="332"/>
      <c r="R248" s="332"/>
      <c r="S248" s="332"/>
      <c r="T248" s="332"/>
      <c r="U248" s="332"/>
      <c r="V248" s="332"/>
      <c r="W248" s="332"/>
      <c r="X248" s="332"/>
      <c r="Y248" s="332"/>
      <c r="Z248" s="332"/>
      <c r="AA248" s="332"/>
      <c r="AB248" s="332"/>
      <c r="AC248" s="332"/>
      <c r="AD248" s="332"/>
      <c r="AE248" s="332"/>
      <c r="AF248" s="332"/>
      <c r="AG248" s="332"/>
      <c r="AH248" s="332"/>
      <c r="AI248" s="332"/>
      <c r="AJ248" s="332"/>
      <c r="AK248" s="332"/>
      <c r="AL248" s="332"/>
      <c r="AM248" s="332"/>
      <c r="AN248" s="332"/>
      <c r="AO248" s="332"/>
      <c r="AP248" s="332"/>
      <c r="AQ248" s="332"/>
      <c r="AR248" s="332"/>
      <c r="AS248" s="332"/>
      <c r="AT248" s="332"/>
      <c r="AU248" s="332"/>
      <c r="AV248" s="332"/>
      <c r="AW248" s="332"/>
      <c r="AX248" s="332"/>
      <c r="AY248" s="332"/>
      <c r="AZ248" s="332"/>
      <c r="BA248" s="332"/>
      <c r="BB248" s="332"/>
      <c r="BC248" s="332"/>
      <c r="BD248" s="332"/>
      <c r="BE248" s="187"/>
      <c r="BF248" s="84"/>
    </row>
    <row r="249" ht="13.5" customHeight="1"/>
    <row r="250" ht="15.75" customHeight="1"/>
    <row r="251" ht="15.75" customHeight="1"/>
    <row r="252" ht="15.7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32.25" customHeight="1"/>
  </sheetData>
  <mergeCells count="75">
    <mergeCell ref="D6:D7"/>
    <mergeCell ref="F6:AD6"/>
    <mergeCell ref="F7:G7"/>
    <mergeCell ref="H7:I7"/>
    <mergeCell ref="A154:AE154"/>
    <mergeCell ref="B155:B156"/>
    <mergeCell ref="D155:D156"/>
    <mergeCell ref="F155:AD155"/>
    <mergeCell ref="F156:G156"/>
    <mergeCell ref="H156:I156"/>
    <mergeCell ref="A1:AE1"/>
    <mergeCell ref="A2:AE2"/>
    <mergeCell ref="A3:AE3"/>
    <mergeCell ref="A4:AE4"/>
    <mergeCell ref="BC4:BD4"/>
    <mergeCell ref="A5:AE5"/>
    <mergeCell ref="A62:AE62"/>
    <mergeCell ref="BC62:BD62"/>
    <mergeCell ref="B30:B31"/>
    <mergeCell ref="D30:D31"/>
    <mergeCell ref="F30:AD30"/>
    <mergeCell ref="F31:G31"/>
    <mergeCell ref="H31:I31"/>
    <mergeCell ref="B6:B7"/>
    <mergeCell ref="A29:AE29"/>
    <mergeCell ref="A59:AE59"/>
    <mergeCell ref="A60:AE60"/>
    <mergeCell ref="A61:AE61"/>
    <mergeCell ref="A63:AE63"/>
    <mergeCell ref="B64:B65"/>
    <mergeCell ref="D64:D65"/>
    <mergeCell ref="F64:AD64"/>
    <mergeCell ref="F65:G65"/>
    <mergeCell ref="H65:I65"/>
    <mergeCell ref="A117:AE117"/>
    <mergeCell ref="A118:AE118"/>
    <mergeCell ref="A119:AE119"/>
    <mergeCell ref="A120:AE120"/>
    <mergeCell ref="BC120:BD120"/>
    <mergeCell ref="A121:AE121"/>
    <mergeCell ref="B122:B123"/>
    <mergeCell ref="D122:D123"/>
    <mergeCell ref="F122:AD122"/>
    <mergeCell ref="F123:G123"/>
    <mergeCell ref="H123:I123"/>
    <mergeCell ref="A142:AE142"/>
    <mergeCell ref="B143:B144"/>
    <mergeCell ref="D143:D144"/>
    <mergeCell ref="F143:AD143"/>
    <mergeCell ref="F144:G144"/>
    <mergeCell ref="H144:I144"/>
    <mergeCell ref="A166:AE166"/>
    <mergeCell ref="A167:AE167"/>
    <mergeCell ref="A168:AE168"/>
    <mergeCell ref="A169:AE169"/>
    <mergeCell ref="BC169:BD169"/>
    <mergeCell ref="A170:AE170"/>
    <mergeCell ref="B171:B172"/>
    <mergeCell ref="D171:D172"/>
    <mergeCell ref="F171:AD171"/>
    <mergeCell ref="F172:G172"/>
    <mergeCell ref="H172:I172"/>
    <mergeCell ref="BC216:BD216"/>
    <mergeCell ref="A217:AE217"/>
    <mergeCell ref="B218:B219"/>
    <mergeCell ref="D218:D219"/>
    <mergeCell ref="F218:AD218"/>
    <mergeCell ref="A213:AE213"/>
    <mergeCell ref="A214:AE214"/>
    <mergeCell ref="A215:AE215"/>
    <mergeCell ref="A216:AE216"/>
    <mergeCell ref="F219:G219"/>
    <mergeCell ref="H219:I219"/>
    <mergeCell ref="A247:BD247"/>
    <mergeCell ref="A248:BD248"/>
  </mergeCells>
  <printOptions/>
  <pageMargins left="0.71" right="0.27" top="0.16" bottom="0.2" header="0.2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76"/>
  <sheetViews>
    <sheetView view="pageBreakPreview" zoomScaleSheetLayoutView="100" workbookViewId="0" topLeftCell="A39">
      <selection activeCell="A42" sqref="A42:IV43"/>
    </sheetView>
  </sheetViews>
  <sheetFormatPr defaultColWidth="9.140625" defaultRowHeight="12.75"/>
  <cols>
    <col min="1" max="1" width="7.140625" style="157" customWidth="1"/>
    <col min="2" max="2" width="23.421875" style="152" customWidth="1"/>
    <col min="3" max="3" width="11.421875" style="152" customWidth="1"/>
    <col min="4" max="4" width="15.28125" style="57" customWidth="1"/>
    <col min="5" max="5" width="6.57421875" style="57" customWidth="1"/>
    <col min="6" max="6" width="4.00390625" style="57" hidden="1" customWidth="1"/>
    <col min="7" max="7" width="5.57421875" style="57" hidden="1" customWidth="1"/>
    <col min="8" max="8" width="3.8515625" style="57" hidden="1" customWidth="1"/>
    <col min="9" max="9" width="4.7109375" style="57" hidden="1" customWidth="1"/>
    <col min="10" max="10" width="7.28125" style="167" customWidth="1"/>
    <col min="11" max="28" width="2.57421875" style="57" hidden="1" customWidth="1"/>
    <col min="29" max="29" width="7.00390625" style="167" customWidth="1"/>
    <col min="30" max="30" width="9.57421875" style="167" customWidth="1"/>
    <col min="31" max="31" width="8.28125" style="157" customWidth="1"/>
    <col min="32" max="34" width="9.140625" style="155" customWidth="1"/>
    <col min="35" max="16384" width="9.140625" style="152" customWidth="1"/>
  </cols>
  <sheetData>
    <row r="1" spans="1:34" ht="2.25" customHeight="1">
      <c r="A1" s="154"/>
      <c r="B1" s="154"/>
      <c r="C1" s="154"/>
      <c r="D1" s="154"/>
      <c r="E1" s="154"/>
      <c r="F1" s="156"/>
      <c r="G1" s="156"/>
      <c r="H1" s="156"/>
      <c r="I1" s="156"/>
      <c r="J1" s="154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4"/>
      <c r="AE1" s="154"/>
      <c r="AF1" s="152"/>
      <c r="AG1" s="152"/>
      <c r="AH1" s="152"/>
    </row>
    <row r="2" spans="1:58" s="81" customFormat="1" ht="13.5" customHeight="1">
      <c r="A2" s="346" t="s">
        <v>296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4"/>
    </row>
    <row r="3" spans="1:58" s="82" customFormat="1" ht="16.5" customHeight="1">
      <c r="A3" s="346" t="s">
        <v>310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151"/>
    </row>
    <row r="4" spans="1:58" s="82" customFormat="1" ht="15" customHeight="1">
      <c r="A4" s="346" t="s">
        <v>335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151"/>
    </row>
    <row r="5" spans="1:57" s="84" customFormat="1" ht="15.75" customHeight="1">
      <c r="A5" s="352" t="s">
        <v>328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G5" s="83"/>
      <c r="AH5" s="151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151"/>
      <c r="BB5" s="83"/>
      <c r="BC5" s="335" t="s">
        <v>311</v>
      </c>
      <c r="BD5" s="335"/>
      <c r="BE5" s="86"/>
    </row>
    <row r="6" spans="1:41" s="154" customFormat="1" ht="18" customHeight="1">
      <c r="A6" s="323" t="s">
        <v>336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4"/>
      <c r="AF6" s="153"/>
      <c r="AG6" s="153"/>
      <c r="AH6" s="153"/>
      <c r="AI6" s="153"/>
      <c r="AJ6" s="153"/>
      <c r="AK6" s="153"/>
      <c r="AL6" s="153"/>
      <c r="AM6" s="153"/>
      <c r="AN6" s="153"/>
      <c r="AO6" s="153"/>
    </row>
    <row r="7" spans="1:41" ht="20.25" customHeight="1">
      <c r="A7" s="326" t="s">
        <v>135</v>
      </c>
      <c r="B7" s="314" t="s">
        <v>12</v>
      </c>
      <c r="C7" s="314" t="s">
        <v>324</v>
      </c>
      <c r="D7" s="316" t="s">
        <v>13</v>
      </c>
      <c r="E7" s="314" t="s">
        <v>334</v>
      </c>
      <c r="F7" s="321" t="s">
        <v>333</v>
      </c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22"/>
      <c r="AE7" s="326" t="s">
        <v>17</v>
      </c>
      <c r="AI7" s="155"/>
      <c r="AJ7" s="155"/>
      <c r="AK7" s="155"/>
      <c r="AL7" s="155"/>
      <c r="AM7" s="155"/>
      <c r="AN7" s="155"/>
      <c r="AO7" s="155"/>
    </row>
    <row r="8" spans="1:41" ht="21" customHeight="1">
      <c r="A8" s="327"/>
      <c r="B8" s="315"/>
      <c r="C8" s="315"/>
      <c r="D8" s="350"/>
      <c r="E8" s="315"/>
      <c r="F8" s="321" t="s">
        <v>43</v>
      </c>
      <c r="G8" s="322"/>
      <c r="H8" s="321" t="s">
        <v>44</v>
      </c>
      <c r="I8" s="322"/>
      <c r="J8" s="224" t="s">
        <v>1</v>
      </c>
      <c r="K8" s="223">
        <v>1</v>
      </c>
      <c r="L8" s="223">
        <v>2</v>
      </c>
      <c r="M8" s="223">
        <v>3</v>
      </c>
      <c r="N8" s="223">
        <v>4</v>
      </c>
      <c r="O8" s="223">
        <v>5</v>
      </c>
      <c r="P8" s="223">
        <v>6</v>
      </c>
      <c r="Q8" s="223">
        <v>7</v>
      </c>
      <c r="R8" s="223">
        <v>8</v>
      </c>
      <c r="S8" s="223">
        <v>9</v>
      </c>
      <c r="T8" s="223">
        <v>10</v>
      </c>
      <c r="U8" s="223">
        <v>11</v>
      </c>
      <c r="V8" s="223">
        <v>12</v>
      </c>
      <c r="W8" s="223">
        <v>13</v>
      </c>
      <c r="X8" s="223">
        <v>14</v>
      </c>
      <c r="Y8" s="223">
        <v>15</v>
      </c>
      <c r="Z8" s="223">
        <v>16</v>
      </c>
      <c r="AA8" s="223">
        <v>17</v>
      </c>
      <c r="AB8" s="223">
        <v>18</v>
      </c>
      <c r="AC8" s="225" t="s">
        <v>2</v>
      </c>
      <c r="AD8" s="225" t="s">
        <v>301</v>
      </c>
      <c r="AE8" s="327"/>
      <c r="AI8" s="155"/>
      <c r="AJ8" s="155"/>
      <c r="AK8" s="155"/>
      <c r="AL8" s="155"/>
      <c r="AM8" s="155"/>
      <c r="AN8" s="155"/>
      <c r="AO8" s="155"/>
    </row>
    <row r="9" spans="1:41" ht="16.5" customHeight="1">
      <c r="A9" s="158">
        <v>1</v>
      </c>
      <c r="B9" s="198" t="s">
        <v>219</v>
      </c>
      <c r="C9" s="200">
        <v>1996</v>
      </c>
      <c r="D9" s="201" t="s">
        <v>174</v>
      </c>
      <c r="E9" s="200" t="s">
        <v>19</v>
      </c>
      <c r="F9" s="159">
        <v>43</v>
      </c>
      <c r="G9" s="160">
        <v>48.9</v>
      </c>
      <c r="H9" s="159">
        <v>42</v>
      </c>
      <c r="I9" s="161">
        <v>3.58</v>
      </c>
      <c r="J9" s="162">
        <f aca="true" t="shared" si="0" ref="J9:J18">((F9-H9)*60)+(G9-I9)</f>
        <v>105.32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63">
        <f aca="true" t="shared" si="1" ref="AC9:AC18">SUM(K9+L9+M9+N9+O9+P9+Q9+R9+S9+T9+U9+V9+W9+X9+Y9+Z9+AA9+AB9)</f>
        <v>0</v>
      </c>
      <c r="AD9" s="164">
        <f aca="true" t="shared" si="2" ref="AD9:AD18">SUM(J9+AC9)</f>
        <v>105.32</v>
      </c>
      <c r="AE9" s="158">
        <v>1</v>
      </c>
      <c r="AI9" s="155"/>
      <c r="AJ9" s="155"/>
      <c r="AK9" s="155"/>
      <c r="AL9" s="155"/>
      <c r="AM9" s="155"/>
      <c r="AN9" s="155"/>
      <c r="AO9" s="155"/>
    </row>
    <row r="10" spans="1:41" ht="16.5" customHeight="1">
      <c r="A10" s="158">
        <v>2</v>
      </c>
      <c r="B10" s="218" t="s">
        <v>259</v>
      </c>
      <c r="C10" s="232">
        <v>1993</v>
      </c>
      <c r="D10" s="232" t="s">
        <v>3</v>
      </c>
      <c r="E10" s="200" t="s">
        <v>19</v>
      </c>
      <c r="F10" s="159">
        <v>41</v>
      </c>
      <c r="G10" s="160">
        <v>42.54</v>
      </c>
      <c r="H10" s="159">
        <v>40</v>
      </c>
      <c r="I10" s="161">
        <v>1.12</v>
      </c>
      <c r="J10" s="162">
        <f t="shared" si="0"/>
        <v>101.42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>
        <v>2</v>
      </c>
      <c r="V10" s="158"/>
      <c r="W10" s="158"/>
      <c r="X10" s="158"/>
      <c r="Y10" s="158">
        <v>2</v>
      </c>
      <c r="Z10" s="158"/>
      <c r="AA10" s="158"/>
      <c r="AB10" s="158"/>
      <c r="AC10" s="163">
        <f t="shared" si="1"/>
        <v>4</v>
      </c>
      <c r="AD10" s="164">
        <f t="shared" si="2"/>
        <v>105.42</v>
      </c>
      <c r="AE10" s="158">
        <v>2</v>
      </c>
      <c r="AI10" s="155"/>
      <c r="AJ10" s="155"/>
      <c r="AK10" s="155"/>
      <c r="AL10" s="155"/>
      <c r="AM10" s="155"/>
      <c r="AN10" s="155"/>
      <c r="AO10" s="155"/>
    </row>
    <row r="11" spans="1:41" ht="16.5" customHeight="1">
      <c r="A11" s="158">
        <v>3</v>
      </c>
      <c r="B11" s="199" t="s">
        <v>78</v>
      </c>
      <c r="C11" s="201">
        <v>1999</v>
      </c>
      <c r="D11" s="201" t="s">
        <v>73</v>
      </c>
      <c r="E11" s="200" t="s">
        <v>4</v>
      </c>
      <c r="F11" s="159">
        <v>45</v>
      </c>
      <c r="G11" s="160">
        <v>49.86</v>
      </c>
      <c r="H11" s="159">
        <v>44</v>
      </c>
      <c r="I11" s="161">
        <v>1.63</v>
      </c>
      <c r="J11" s="162">
        <f t="shared" si="0"/>
        <v>108.22999999999999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163">
        <f t="shared" si="1"/>
        <v>0</v>
      </c>
      <c r="AD11" s="164">
        <f t="shared" si="2"/>
        <v>108.22999999999999</v>
      </c>
      <c r="AE11" s="158">
        <v>3</v>
      </c>
      <c r="AI11" s="155"/>
      <c r="AJ11" s="155"/>
      <c r="AK11" s="155"/>
      <c r="AL11" s="155"/>
      <c r="AM11" s="155"/>
      <c r="AN11" s="155"/>
      <c r="AO11" s="155"/>
    </row>
    <row r="12" spans="1:41" ht="16.5" customHeight="1">
      <c r="A12" s="158">
        <v>4</v>
      </c>
      <c r="B12" s="218" t="s">
        <v>96</v>
      </c>
      <c r="C12" s="232">
        <v>1992</v>
      </c>
      <c r="D12" s="232" t="s">
        <v>174</v>
      </c>
      <c r="E12" s="200" t="s">
        <v>4</v>
      </c>
      <c r="F12" s="159">
        <v>51</v>
      </c>
      <c r="G12" s="160">
        <v>53.36</v>
      </c>
      <c r="H12" s="159">
        <v>50</v>
      </c>
      <c r="I12" s="161">
        <v>1.3</v>
      </c>
      <c r="J12" s="162">
        <f t="shared" si="0"/>
        <v>112.06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163">
        <f t="shared" si="1"/>
        <v>0</v>
      </c>
      <c r="AD12" s="164">
        <f t="shared" si="2"/>
        <v>112.06</v>
      </c>
      <c r="AE12" s="158">
        <v>4</v>
      </c>
      <c r="AI12" s="155"/>
      <c r="AJ12" s="155"/>
      <c r="AK12" s="155"/>
      <c r="AL12" s="155"/>
      <c r="AM12" s="155"/>
      <c r="AN12" s="155"/>
      <c r="AO12" s="155"/>
    </row>
    <row r="13" spans="1:41" ht="16.5" customHeight="1">
      <c r="A13" s="158">
        <v>5</v>
      </c>
      <c r="B13" s="198" t="s">
        <v>71</v>
      </c>
      <c r="C13" s="200">
        <v>2001</v>
      </c>
      <c r="D13" s="200" t="s">
        <v>3</v>
      </c>
      <c r="E13" s="200" t="s">
        <v>4</v>
      </c>
      <c r="F13" s="159">
        <v>34</v>
      </c>
      <c r="G13" s="160">
        <v>0.2</v>
      </c>
      <c r="H13" s="159">
        <v>32</v>
      </c>
      <c r="I13" s="161">
        <v>1.29</v>
      </c>
      <c r="J13" s="162">
        <f t="shared" si="0"/>
        <v>118.91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63">
        <f t="shared" si="1"/>
        <v>0</v>
      </c>
      <c r="AD13" s="164">
        <f t="shared" si="2"/>
        <v>118.91</v>
      </c>
      <c r="AE13" s="158">
        <v>5</v>
      </c>
      <c r="AI13" s="155"/>
      <c r="AJ13" s="155"/>
      <c r="AK13" s="155"/>
      <c r="AL13" s="155"/>
      <c r="AM13" s="155"/>
      <c r="AN13" s="155"/>
      <c r="AO13" s="155"/>
    </row>
    <row r="14" spans="1:41" ht="16.5" customHeight="1">
      <c r="A14" s="158">
        <v>6</v>
      </c>
      <c r="B14" s="198" t="s">
        <v>52</v>
      </c>
      <c r="C14" s="200">
        <v>1998</v>
      </c>
      <c r="D14" s="200" t="s">
        <v>3</v>
      </c>
      <c r="E14" s="200" t="s">
        <v>4</v>
      </c>
      <c r="F14" s="159">
        <v>50</v>
      </c>
      <c r="G14" s="160">
        <v>5.77</v>
      </c>
      <c r="H14" s="159">
        <v>48</v>
      </c>
      <c r="I14" s="161">
        <v>2.62</v>
      </c>
      <c r="J14" s="162">
        <f t="shared" si="0"/>
        <v>123.15</v>
      </c>
      <c r="K14" s="158"/>
      <c r="L14" s="158"/>
      <c r="M14" s="158"/>
      <c r="N14" s="158"/>
      <c r="O14" s="158"/>
      <c r="P14" s="158"/>
      <c r="Q14" s="158"/>
      <c r="R14" s="158">
        <v>2</v>
      </c>
      <c r="S14" s="158"/>
      <c r="T14" s="158"/>
      <c r="U14" s="158">
        <v>2</v>
      </c>
      <c r="V14" s="158"/>
      <c r="W14" s="158"/>
      <c r="X14" s="158"/>
      <c r="Y14" s="158"/>
      <c r="Z14" s="158"/>
      <c r="AA14" s="158"/>
      <c r="AB14" s="158"/>
      <c r="AC14" s="163">
        <f t="shared" si="1"/>
        <v>4</v>
      </c>
      <c r="AD14" s="164">
        <f t="shared" si="2"/>
        <v>127.15</v>
      </c>
      <c r="AE14" s="158">
        <v>6</v>
      </c>
      <c r="AI14" s="155"/>
      <c r="AJ14" s="155"/>
      <c r="AK14" s="155"/>
      <c r="AL14" s="155"/>
      <c r="AM14" s="155"/>
      <c r="AN14" s="155"/>
      <c r="AO14" s="155"/>
    </row>
    <row r="15" spans="1:41" ht="16.5" customHeight="1">
      <c r="A15" s="158">
        <v>7</v>
      </c>
      <c r="B15" s="198" t="s">
        <v>90</v>
      </c>
      <c r="C15" s="200">
        <v>2002</v>
      </c>
      <c r="D15" s="201" t="s">
        <v>174</v>
      </c>
      <c r="E15" s="200">
        <v>1</v>
      </c>
      <c r="F15" s="159">
        <v>32</v>
      </c>
      <c r="G15" s="160">
        <v>10.4</v>
      </c>
      <c r="H15" s="159">
        <v>30</v>
      </c>
      <c r="I15" s="161">
        <v>3.37</v>
      </c>
      <c r="J15" s="162">
        <f t="shared" si="0"/>
        <v>127.03</v>
      </c>
      <c r="K15" s="158"/>
      <c r="L15" s="158"/>
      <c r="M15" s="158"/>
      <c r="N15" s="158"/>
      <c r="O15" s="158">
        <v>2</v>
      </c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63">
        <f t="shared" si="1"/>
        <v>2</v>
      </c>
      <c r="AD15" s="164">
        <f t="shared" si="2"/>
        <v>129.03</v>
      </c>
      <c r="AE15" s="158">
        <v>7</v>
      </c>
      <c r="AI15" s="155"/>
      <c r="AJ15" s="155"/>
      <c r="AK15" s="155"/>
      <c r="AL15" s="155"/>
      <c r="AM15" s="155"/>
      <c r="AN15" s="155"/>
      <c r="AO15" s="155"/>
    </row>
    <row r="16" spans="1:41" ht="16.5" customHeight="1">
      <c r="A16" s="158">
        <v>8</v>
      </c>
      <c r="B16" s="198" t="s">
        <v>56</v>
      </c>
      <c r="C16" s="200">
        <v>2000</v>
      </c>
      <c r="D16" s="201" t="s">
        <v>3</v>
      </c>
      <c r="E16" s="200">
        <v>2</v>
      </c>
      <c r="F16" s="159">
        <v>48</v>
      </c>
      <c r="G16" s="160">
        <v>12.14</v>
      </c>
      <c r="H16" s="159">
        <v>46</v>
      </c>
      <c r="I16" s="161">
        <v>1.89</v>
      </c>
      <c r="J16" s="162">
        <f t="shared" si="0"/>
        <v>130.25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63">
        <f t="shared" si="1"/>
        <v>0</v>
      </c>
      <c r="AD16" s="164">
        <f t="shared" si="2"/>
        <v>130.25</v>
      </c>
      <c r="AE16" s="158">
        <v>8</v>
      </c>
      <c r="AI16" s="155"/>
      <c r="AJ16" s="155"/>
      <c r="AK16" s="155"/>
      <c r="AL16" s="155"/>
      <c r="AM16" s="155"/>
      <c r="AN16" s="155"/>
      <c r="AO16" s="155"/>
    </row>
    <row r="17" spans="1:41" ht="16.5" customHeight="1">
      <c r="A17" s="158">
        <v>9</v>
      </c>
      <c r="B17" s="198" t="s">
        <v>92</v>
      </c>
      <c r="C17" s="200">
        <v>2001</v>
      </c>
      <c r="D17" s="201" t="s">
        <v>174</v>
      </c>
      <c r="E17" s="200">
        <v>1</v>
      </c>
      <c r="F17" s="159">
        <v>54</v>
      </c>
      <c r="G17" s="160">
        <v>20.67</v>
      </c>
      <c r="H17" s="159">
        <v>52</v>
      </c>
      <c r="I17" s="161">
        <v>8.19</v>
      </c>
      <c r="J17" s="162">
        <f t="shared" si="0"/>
        <v>132.48</v>
      </c>
      <c r="K17" s="24"/>
      <c r="L17" s="24"/>
      <c r="M17" s="24"/>
      <c r="N17" s="24"/>
      <c r="O17" s="24"/>
      <c r="P17" s="24"/>
      <c r="Q17" s="24"/>
      <c r="R17" s="24">
        <v>2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63">
        <f t="shared" si="1"/>
        <v>2</v>
      </c>
      <c r="AD17" s="164">
        <f t="shared" si="2"/>
        <v>134.48</v>
      </c>
      <c r="AE17" s="158">
        <v>9</v>
      </c>
      <c r="AI17" s="155"/>
      <c r="AJ17" s="155"/>
      <c r="AK17" s="155"/>
      <c r="AL17" s="155"/>
      <c r="AM17" s="155"/>
      <c r="AN17" s="155"/>
      <c r="AO17" s="155"/>
    </row>
    <row r="18" spans="1:41" ht="16.5" customHeight="1">
      <c r="A18" s="158">
        <v>10</v>
      </c>
      <c r="B18" s="198" t="s">
        <v>66</v>
      </c>
      <c r="C18" s="200">
        <v>2001</v>
      </c>
      <c r="D18" s="200" t="s">
        <v>3</v>
      </c>
      <c r="E18" s="200" t="s">
        <v>7</v>
      </c>
      <c r="F18" s="159">
        <v>30</v>
      </c>
      <c r="G18" s="161">
        <v>25.77</v>
      </c>
      <c r="H18" s="159">
        <v>28</v>
      </c>
      <c r="I18" s="161">
        <v>2.27</v>
      </c>
      <c r="J18" s="162">
        <f t="shared" si="0"/>
        <v>143.5</v>
      </c>
      <c r="K18" s="160"/>
      <c r="L18" s="160"/>
      <c r="M18" s="160"/>
      <c r="N18" s="160"/>
      <c r="O18" s="160"/>
      <c r="P18" s="160"/>
      <c r="Q18" s="160"/>
      <c r="R18" s="158"/>
      <c r="S18" s="160"/>
      <c r="T18" s="160"/>
      <c r="U18" s="160"/>
      <c r="V18" s="160"/>
      <c r="W18" s="158">
        <v>2</v>
      </c>
      <c r="X18" s="160"/>
      <c r="Y18" s="160"/>
      <c r="Z18" s="160"/>
      <c r="AA18" s="160"/>
      <c r="AB18" s="160"/>
      <c r="AC18" s="163">
        <f t="shared" si="1"/>
        <v>2</v>
      </c>
      <c r="AD18" s="164">
        <f t="shared" si="2"/>
        <v>145.5</v>
      </c>
      <c r="AE18" s="158">
        <v>10</v>
      </c>
      <c r="AI18" s="155"/>
      <c r="AJ18" s="155"/>
      <c r="AK18" s="155"/>
      <c r="AL18" s="155"/>
      <c r="AM18" s="155"/>
      <c r="AN18" s="155"/>
      <c r="AO18" s="155"/>
    </row>
    <row r="19" spans="1:41" s="154" customFormat="1" ht="21.75" customHeight="1">
      <c r="A19" s="323" t="s">
        <v>337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5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</row>
    <row r="20" spans="1:41" ht="20.25" customHeight="1">
      <c r="A20" s="326" t="s">
        <v>135</v>
      </c>
      <c r="B20" s="314" t="s">
        <v>12</v>
      </c>
      <c r="C20" s="314" t="s">
        <v>324</v>
      </c>
      <c r="D20" s="316" t="s">
        <v>13</v>
      </c>
      <c r="E20" s="314" t="s">
        <v>334</v>
      </c>
      <c r="F20" s="321" t="s">
        <v>333</v>
      </c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22"/>
      <c r="AE20" s="326" t="s">
        <v>17</v>
      </c>
      <c r="AI20" s="155"/>
      <c r="AJ20" s="155"/>
      <c r="AK20" s="155"/>
      <c r="AL20" s="155"/>
      <c r="AM20" s="155"/>
      <c r="AN20" s="155"/>
      <c r="AO20" s="155"/>
    </row>
    <row r="21" spans="1:41" ht="21" customHeight="1">
      <c r="A21" s="327"/>
      <c r="B21" s="315"/>
      <c r="C21" s="315"/>
      <c r="D21" s="350"/>
      <c r="E21" s="315"/>
      <c r="F21" s="321" t="s">
        <v>43</v>
      </c>
      <c r="G21" s="322"/>
      <c r="H21" s="321" t="s">
        <v>44</v>
      </c>
      <c r="I21" s="322"/>
      <c r="J21" s="224" t="s">
        <v>1</v>
      </c>
      <c r="K21" s="223">
        <v>1</v>
      </c>
      <c r="L21" s="223">
        <v>2</v>
      </c>
      <c r="M21" s="223">
        <v>3</v>
      </c>
      <c r="N21" s="223">
        <v>4</v>
      </c>
      <c r="O21" s="223">
        <v>5</v>
      </c>
      <c r="P21" s="223">
        <v>6</v>
      </c>
      <c r="Q21" s="223">
        <v>7</v>
      </c>
      <c r="R21" s="223">
        <v>8</v>
      </c>
      <c r="S21" s="223">
        <v>9</v>
      </c>
      <c r="T21" s="223">
        <v>10</v>
      </c>
      <c r="U21" s="223">
        <v>11</v>
      </c>
      <c r="V21" s="223">
        <v>12</v>
      </c>
      <c r="W21" s="223">
        <v>13</v>
      </c>
      <c r="X21" s="223">
        <v>14</v>
      </c>
      <c r="Y21" s="223">
        <v>15</v>
      </c>
      <c r="Z21" s="223">
        <v>16</v>
      </c>
      <c r="AA21" s="223">
        <v>17</v>
      </c>
      <c r="AB21" s="223">
        <v>18</v>
      </c>
      <c r="AC21" s="225" t="s">
        <v>2</v>
      </c>
      <c r="AD21" s="225" t="s">
        <v>301</v>
      </c>
      <c r="AE21" s="327"/>
      <c r="AI21" s="155"/>
      <c r="AJ21" s="155"/>
      <c r="AK21" s="155"/>
      <c r="AL21" s="155"/>
      <c r="AM21" s="155"/>
      <c r="AN21" s="155"/>
      <c r="AO21" s="155"/>
    </row>
    <row r="22" spans="1:41" ht="17.25" customHeight="1">
      <c r="A22" s="158">
        <v>1</v>
      </c>
      <c r="B22" s="199" t="s">
        <v>23</v>
      </c>
      <c r="C22" s="201">
        <v>1989</v>
      </c>
      <c r="D22" s="201" t="s">
        <v>5</v>
      </c>
      <c r="E22" s="200" t="s">
        <v>19</v>
      </c>
      <c r="F22" s="159">
        <v>21</v>
      </c>
      <c r="G22" s="161">
        <v>28.5</v>
      </c>
      <c r="H22" s="159">
        <v>20</v>
      </c>
      <c r="I22" s="161">
        <v>4.83</v>
      </c>
      <c r="J22" s="162">
        <f aca="true" t="shared" si="3" ref="J22:J31">((F22-H22)*60)+(G22-I22)</f>
        <v>83.67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63">
        <f aca="true" t="shared" si="4" ref="AC22:AC31">SUM(K22+L22+M22+N22+O22+P22+Q22+R22+S22+T22+U22+V22+W22+X22+Y22+Z22+AA22+AB22)</f>
        <v>0</v>
      </c>
      <c r="AD22" s="164">
        <f aca="true" t="shared" si="5" ref="AD22:AD31">SUM(J22+AC22)</f>
        <v>83.67</v>
      </c>
      <c r="AE22" s="158">
        <v>1</v>
      </c>
      <c r="AI22" s="155"/>
      <c r="AJ22" s="155"/>
      <c r="AK22" s="155"/>
      <c r="AL22" s="155"/>
      <c r="AM22" s="155"/>
      <c r="AN22" s="155"/>
      <c r="AO22" s="155"/>
    </row>
    <row r="23" spans="1:41" ht="17.25" customHeight="1">
      <c r="A23" s="158">
        <v>2</v>
      </c>
      <c r="B23" s="199" t="s">
        <v>6</v>
      </c>
      <c r="C23" s="201">
        <v>1994</v>
      </c>
      <c r="D23" s="201" t="s">
        <v>5</v>
      </c>
      <c r="E23" s="200" t="s">
        <v>19</v>
      </c>
      <c r="F23" s="159">
        <v>19</v>
      </c>
      <c r="G23" s="161">
        <v>26.37</v>
      </c>
      <c r="H23" s="159">
        <v>18</v>
      </c>
      <c r="I23" s="161">
        <v>2.3</v>
      </c>
      <c r="J23" s="162">
        <f t="shared" si="3"/>
        <v>84.07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63">
        <f t="shared" si="4"/>
        <v>0</v>
      </c>
      <c r="AD23" s="164">
        <f t="shared" si="5"/>
        <v>84.07</v>
      </c>
      <c r="AE23" s="158">
        <v>2</v>
      </c>
      <c r="AI23" s="155"/>
      <c r="AJ23" s="155"/>
      <c r="AK23" s="155"/>
      <c r="AL23" s="155"/>
      <c r="AM23" s="155"/>
      <c r="AN23" s="155"/>
      <c r="AO23" s="155"/>
    </row>
    <row r="24" spans="1:41" ht="17.25" customHeight="1">
      <c r="A24" s="158">
        <v>3</v>
      </c>
      <c r="B24" s="199" t="s">
        <v>29</v>
      </c>
      <c r="C24" s="201">
        <v>2000</v>
      </c>
      <c r="D24" s="201" t="s">
        <v>5</v>
      </c>
      <c r="E24" s="200" t="s">
        <v>4</v>
      </c>
      <c r="F24" s="159">
        <v>35</v>
      </c>
      <c r="G24" s="161">
        <v>32.27</v>
      </c>
      <c r="H24" s="159">
        <v>34</v>
      </c>
      <c r="I24" s="161">
        <v>3.66</v>
      </c>
      <c r="J24" s="162">
        <f t="shared" si="3"/>
        <v>88.61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63">
        <f t="shared" si="4"/>
        <v>0</v>
      </c>
      <c r="AD24" s="164">
        <f t="shared" si="5"/>
        <v>88.61</v>
      </c>
      <c r="AE24" s="158">
        <v>3</v>
      </c>
      <c r="AI24" s="155"/>
      <c r="AJ24" s="155"/>
      <c r="AK24" s="155"/>
      <c r="AL24" s="155"/>
      <c r="AM24" s="155"/>
      <c r="AN24" s="155"/>
      <c r="AO24" s="155"/>
    </row>
    <row r="25" spans="1:41" ht="17.25" customHeight="1">
      <c r="A25" s="158">
        <v>4</v>
      </c>
      <c r="B25" s="199" t="s">
        <v>126</v>
      </c>
      <c r="C25" s="201">
        <v>1976</v>
      </c>
      <c r="D25" s="201" t="s">
        <v>5</v>
      </c>
      <c r="E25" s="200" t="s">
        <v>19</v>
      </c>
      <c r="F25" s="159">
        <v>17</v>
      </c>
      <c r="G25" s="161">
        <v>31.65</v>
      </c>
      <c r="H25" s="159">
        <v>16</v>
      </c>
      <c r="I25" s="161">
        <v>2.2</v>
      </c>
      <c r="J25" s="162">
        <f t="shared" si="3"/>
        <v>89.45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63">
        <f t="shared" si="4"/>
        <v>0</v>
      </c>
      <c r="AD25" s="164">
        <f t="shared" si="5"/>
        <v>89.45</v>
      </c>
      <c r="AE25" s="158">
        <v>4</v>
      </c>
      <c r="AI25" s="155"/>
      <c r="AJ25" s="155"/>
      <c r="AK25" s="155"/>
      <c r="AL25" s="155"/>
      <c r="AM25" s="155"/>
      <c r="AN25" s="155"/>
      <c r="AO25" s="155"/>
    </row>
    <row r="26" spans="1:41" ht="17.25" customHeight="1">
      <c r="A26" s="158">
        <v>5</v>
      </c>
      <c r="B26" s="199" t="s">
        <v>75</v>
      </c>
      <c r="C26" s="201">
        <v>1982</v>
      </c>
      <c r="D26" s="201" t="s">
        <v>73</v>
      </c>
      <c r="E26" s="200" t="s">
        <v>19</v>
      </c>
      <c r="F26" s="159">
        <v>3</v>
      </c>
      <c r="G26" s="161">
        <v>29.77</v>
      </c>
      <c r="H26" s="159">
        <v>2</v>
      </c>
      <c r="I26" s="161">
        <v>1.55</v>
      </c>
      <c r="J26" s="162">
        <f t="shared" si="3"/>
        <v>88.22</v>
      </c>
      <c r="K26" s="160"/>
      <c r="L26" s="160"/>
      <c r="M26" s="160"/>
      <c r="N26" s="160"/>
      <c r="O26" s="160"/>
      <c r="P26" s="160"/>
      <c r="Q26" s="160"/>
      <c r="R26" s="158">
        <v>2</v>
      </c>
      <c r="S26" s="158">
        <v>2</v>
      </c>
      <c r="T26" s="160"/>
      <c r="U26" s="160"/>
      <c r="V26" s="160"/>
      <c r="W26" s="160"/>
      <c r="X26" s="160"/>
      <c r="Y26" s="160"/>
      <c r="Z26" s="160"/>
      <c r="AA26" s="160"/>
      <c r="AB26" s="160"/>
      <c r="AC26" s="163">
        <f t="shared" si="4"/>
        <v>4</v>
      </c>
      <c r="AD26" s="164">
        <f t="shared" si="5"/>
        <v>92.22</v>
      </c>
      <c r="AE26" s="158">
        <v>5</v>
      </c>
      <c r="AI26" s="155"/>
      <c r="AJ26" s="155"/>
      <c r="AK26" s="155"/>
      <c r="AL26" s="155"/>
      <c r="AM26" s="155"/>
      <c r="AN26" s="155"/>
      <c r="AO26" s="155"/>
    </row>
    <row r="27" spans="1:41" ht="17.25" customHeight="1">
      <c r="A27" s="158">
        <v>6</v>
      </c>
      <c r="B27" s="199" t="s">
        <v>199</v>
      </c>
      <c r="C27" s="201">
        <v>1995</v>
      </c>
      <c r="D27" s="201" t="s">
        <v>5</v>
      </c>
      <c r="E27" s="200" t="s">
        <v>19</v>
      </c>
      <c r="F27" s="159">
        <v>15</v>
      </c>
      <c r="G27" s="161">
        <v>33.48</v>
      </c>
      <c r="H27" s="159">
        <v>14</v>
      </c>
      <c r="I27" s="161">
        <v>0.97</v>
      </c>
      <c r="J27" s="162">
        <f t="shared" si="3"/>
        <v>92.50999999999999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63">
        <f t="shared" si="4"/>
        <v>0</v>
      </c>
      <c r="AD27" s="164">
        <f t="shared" si="5"/>
        <v>92.50999999999999</v>
      </c>
      <c r="AE27" s="158">
        <v>6</v>
      </c>
      <c r="AI27" s="155"/>
      <c r="AJ27" s="155"/>
      <c r="AK27" s="155"/>
      <c r="AL27" s="155"/>
      <c r="AM27" s="155"/>
      <c r="AN27" s="155"/>
      <c r="AO27" s="155"/>
    </row>
    <row r="28" spans="1:41" ht="17.25" customHeight="1">
      <c r="A28" s="158">
        <v>7</v>
      </c>
      <c r="B28" s="199" t="s">
        <v>8</v>
      </c>
      <c r="C28" s="201">
        <v>1996</v>
      </c>
      <c r="D28" s="201" t="s">
        <v>5</v>
      </c>
      <c r="E28" s="200" t="s">
        <v>4</v>
      </c>
      <c r="F28" s="159">
        <v>37</v>
      </c>
      <c r="G28" s="161">
        <v>32.47</v>
      </c>
      <c r="H28" s="159">
        <v>36</v>
      </c>
      <c r="I28" s="161">
        <v>1.09</v>
      </c>
      <c r="J28" s="162">
        <f t="shared" si="3"/>
        <v>91.38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>
        <v>2</v>
      </c>
      <c r="X28" s="158"/>
      <c r="Y28" s="158"/>
      <c r="Z28" s="158"/>
      <c r="AA28" s="158"/>
      <c r="AB28" s="158"/>
      <c r="AC28" s="163">
        <f t="shared" si="4"/>
        <v>2</v>
      </c>
      <c r="AD28" s="164">
        <f t="shared" si="5"/>
        <v>93.38</v>
      </c>
      <c r="AE28" s="158">
        <v>7</v>
      </c>
      <c r="AI28" s="155"/>
      <c r="AJ28" s="155"/>
      <c r="AK28" s="155"/>
      <c r="AL28" s="155"/>
      <c r="AM28" s="155"/>
      <c r="AN28" s="155"/>
      <c r="AO28" s="155"/>
    </row>
    <row r="29" spans="1:41" ht="17.25" customHeight="1">
      <c r="A29" s="158">
        <v>8</v>
      </c>
      <c r="B29" s="199" t="s">
        <v>79</v>
      </c>
      <c r="C29" s="201">
        <v>1981</v>
      </c>
      <c r="D29" s="201" t="s">
        <v>73</v>
      </c>
      <c r="E29" s="200" t="s">
        <v>19</v>
      </c>
      <c r="F29" s="159">
        <v>25</v>
      </c>
      <c r="G29" s="161">
        <v>37.44</v>
      </c>
      <c r="H29" s="159">
        <v>24</v>
      </c>
      <c r="I29" s="161">
        <v>3.08</v>
      </c>
      <c r="J29" s="162">
        <f t="shared" si="3"/>
        <v>94.36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63">
        <f t="shared" si="4"/>
        <v>0</v>
      </c>
      <c r="AD29" s="164">
        <f t="shared" si="5"/>
        <v>94.36</v>
      </c>
      <c r="AE29" s="158">
        <v>8</v>
      </c>
      <c r="AI29" s="155"/>
      <c r="AJ29" s="155"/>
      <c r="AK29" s="155"/>
      <c r="AL29" s="155"/>
      <c r="AM29" s="155"/>
      <c r="AN29" s="155"/>
      <c r="AO29" s="155"/>
    </row>
    <row r="30" spans="1:41" ht="17.25" customHeight="1">
      <c r="A30" s="158">
        <v>9</v>
      </c>
      <c r="B30" s="199" t="s">
        <v>10</v>
      </c>
      <c r="C30" s="201">
        <v>1996</v>
      </c>
      <c r="D30" s="201" t="s">
        <v>5</v>
      </c>
      <c r="E30" s="200" t="s">
        <v>4</v>
      </c>
      <c r="F30" s="159">
        <v>23</v>
      </c>
      <c r="G30" s="161">
        <v>44.71</v>
      </c>
      <c r="H30" s="159">
        <v>22</v>
      </c>
      <c r="I30" s="161">
        <v>5.47</v>
      </c>
      <c r="J30" s="162">
        <f t="shared" si="3"/>
        <v>99.24000000000001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63">
        <f t="shared" si="4"/>
        <v>0</v>
      </c>
      <c r="AD30" s="164">
        <f t="shared" si="5"/>
        <v>99.24000000000001</v>
      </c>
      <c r="AE30" s="158">
        <v>9</v>
      </c>
      <c r="AI30" s="155"/>
      <c r="AJ30" s="155"/>
      <c r="AK30" s="155"/>
      <c r="AL30" s="155"/>
      <c r="AM30" s="155"/>
      <c r="AN30" s="155"/>
      <c r="AO30" s="155"/>
    </row>
    <row r="31" spans="1:41" ht="17.25" customHeight="1">
      <c r="A31" s="158">
        <v>10</v>
      </c>
      <c r="B31" s="199" t="s">
        <v>25</v>
      </c>
      <c r="C31" s="201">
        <v>1999</v>
      </c>
      <c r="D31" s="201" t="s">
        <v>5</v>
      </c>
      <c r="E31" s="200" t="s">
        <v>4</v>
      </c>
      <c r="F31" s="159">
        <v>13</v>
      </c>
      <c r="G31" s="161">
        <v>43.89</v>
      </c>
      <c r="H31" s="159">
        <v>12</v>
      </c>
      <c r="I31" s="161">
        <v>2.81</v>
      </c>
      <c r="J31" s="162">
        <f t="shared" si="3"/>
        <v>101.08</v>
      </c>
      <c r="K31" s="158"/>
      <c r="L31" s="158"/>
      <c r="M31" s="158">
        <v>2</v>
      </c>
      <c r="N31" s="158">
        <v>2</v>
      </c>
      <c r="O31" s="158"/>
      <c r="P31" s="158"/>
      <c r="Q31" s="158"/>
      <c r="R31" s="158">
        <v>2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63">
        <f t="shared" si="4"/>
        <v>6</v>
      </c>
      <c r="AD31" s="164">
        <f t="shared" si="5"/>
        <v>107.08</v>
      </c>
      <c r="AE31" s="158">
        <v>10</v>
      </c>
      <c r="AI31" s="155"/>
      <c r="AJ31" s="155"/>
      <c r="AK31" s="155"/>
      <c r="AL31" s="155"/>
      <c r="AM31" s="155"/>
      <c r="AN31" s="155"/>
      <c r="AO31" s="155"/>
    </row>
    <row r="32" spans="1:41" s="154" customFormat="1" ht="18" customHeight="1">
      <c r="A32" s="323" t="s">
        <v>338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5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</row>
    <row r="33" spans="1:41" ht="20.25" customHeight="1">
      <c r="A33" s="326" t="s">
        <v>135</v>
      </c>
      <c r="B33" s="314" t="s">
        <v>12</v>
      </c>
      <c r="C33" s="314" t="s">
        <v>324</v>
      </c>
      <c r="D33" s="316" t="s">
        <v>13</v>
      </c>
      <c r="E33" s="314" t="s">
        <v>334</v>
      </c>
      <c r="F33" s="321" t="s">
        <v>333</v>
      </c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22"/>
      <c r="AE33" s="326" t="s">
        <v>17</v>
      </c>
      <c r="AI33" s="155"/>
      <c r="AJ33" s="155"/>
      <c r="AK33" s="155"/>
      <c r="AL33" s="155"/>
      <c r="AM33" s="155"/>
      <c r="AN33" s="155"/>
      <c r="AO33" s="155"/>
    </row>
    <row r="34" spans="1:41" ht="21" customHeight="1">
      <c r="A34" s="327"/>
      <c r="B34" s="315"/>
      <c r="C34" s="315"/>
      <c r="D34" s="350"/>
      <c r="E34" s="315"/>
      <c r="F34" s="321" t="s">
        <v>43</v>
      </c>
      <c r="G34" s="322"/>
      <c r="H34" s="321" t="s">
        <v>44</v>
      </c>
      <c r="I34" s="322"/>
      <c r="J34" s="224" t="s">
        <v>1</v>
      </c>
      <c r="K34" s="223">
        <v>1</v>
      </c>
      <c r="L34" s="223">
        <v>2</v>
      </c>
      <c r="M34" s="223">
        <v>3</v>
      </c>
      <c r="N34" s="223">
        <v>4</v>
      </c>
      <c r="O34" s="223">
        <v>5</v>
      </c>
      <c r="P34" s="223">
        <v>6</v>
      </c>
      <c r="Q34" s="223">
        <v>7</v>
      </c>
      <c r="R34" s="223">
        <v>8</v>
      </c>
      <c r="S34" s="223">
        <v>9</v>
      </c>
      <c r="T34" s="223">
        <v>10</v>
      </c>
      <c r="U34" s="223">
        <v>11</v>
      </c>
      <c r="V34" s="223">
        <v>12</v>
      </c>
      <c r="W34" s="223">
        <v>13</v>
      </c>
      <c r="X34" s="223">
        <v>14</v>
      </c>
      <c r="Y34" s="223">
        <v>15</v>
      </c>
      <c r="Z34" s="223">
        <v>16</v>
      </c>
      <c r="AA34" s="223">
        <v>17</v>
      </c>
      <c r="AB34" s="223">
        <v>18</v>
      </c>
      <c r="AC34" s="225" t="s">
        <v>2</v>
      </c>
      <c r="AD34" s="225" t="s">
        <v>301</v>
      </c>
      <c r="AE34" s="327"/>
      <c r="AI34" s="155"/>
      <c r="AJ34" s="155"/>
      <c r="AK34" s="155"/>
      <c r="AL34" s="155"/>
      <c r="AM34" s="155"/>
      <c r="AN34" s="155"/>
      <c r="AO34" s="155"/>
    </row>
    <row r="35" spans="1:34" ht="18" customHeight="1">
      <c r="A35" s="158">
        <v>1</v>
      </c>
      <c r="B35" s="218" t="s">
        <v>259</v>
      </c>
      <c r="C35" s="232">
        <v>1993</v>
      </c>
      <c r="D35" s="232" t="s">
        <v>3</v>
      </c>
      <c r="E35" s="200" t="s">
        <v>19</v>
      </c>
      <c r="F35" s="159">
        <v>11</v>
      </c>
      <c r="G35" s="160">
        <v>47.61</v>
      </c>
      <c r="H35" s="159">
        <v>10</v>
      </c>
      <c r="I35" s="160">
        <v>1.12</v>
      </c>
      <c r="J35" s="162">
        <f aca="true" t="shared" si="6" ref="J35:J40">((F35-H35)*60)+(G35-I35)</f>
        <v>106.49000000000001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63">
        <f aca="true" t="shared" si="7" ref="AC35:AC40">SUM(K35+L35+M35+N35+O35+P35+Q35+R35+S35+T35+U35+V35+W35+X35+Y35+Z35+AA35+AB35)</f>
        <v>0</v>
      </c>
      <c r="AD35" s="164">
        <f aca="true" t="shared" si="8" ref="AD35:AD40">SUM(J35+AC35)</f>
        <v>106.49000000000001</v>
      </c>
      <c r="AE35" s="158">
        <v>1</v>
      </c>
      <c r="AF35" s="152"/>
      <c r="AG35" s="152"/>
      <c r="AH35" s="152"/>
    </row>
    <row r="36" spans="1:34" ht="18" customHeight="1">
      <c r="A36" s="158">
        <v>2</v>
      </c>
      <c r="B36" s="198" t="s">
        <v>219</v>
      </c>
      <c r="C36" s="200">
        <v>1996</v>
      </c>
      <c r="D36" s="201" t="s">
        <v>174</v>
      </c>
      <c r="E36" s="200" t="s">
        <v>19</v>
      </c>
      <c r="F36" s="159">
        <v>13</v>
      </c>
      <c r="G36" s="160">
        <v>55.36</v>
      </c>
      <c r="H36" s="159">
        <v>12</v>
      </c>
      <c r="I36" s="160">
        <v>3.26</v>
      </c>
      <c r="J36" s="162">
        <f t="shared" si="6"/>
        <v>112.1</v>
      </c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63">
        <f t="shared" si="7"/>
        <v>0</v>
      </c>
      <c r="AD36" s="164">
        <f t="shared" si="8"/>
        <v>112.1</v>
      </c>
      <c r="AE36" s="158">
        <v>2</v>
      </c>
      <c r="AF36" s="152"/>
      <c r="AG36" s="152"/>
      <c r="AH36" s="152"/>
    </row>
    <row r="37" spans="1:34" ht="18" customHeight="1">
      <c r="A37" s="158">
        <v>3</v>
      </c>
      <c r="B37" s="199" t="s">
        <v>78</v>
      </c>
      <c r="C37" s="201">
        <v>1999</v>
      </c>
      <c r="D37" s="201" t="s">
        <v>73</v>
      </c>
      <c r="E37" s="200" t="s">
        <v>4</v>
      </c>
      <c r="F37" s="159">
        <v>16</v>
      </c>
      <c r="G37" s="160">
        <v>2.57</v>
      </c>
      <c r="H37" s="159">
        <v>14</v>
      </c>
      <c r="I37" s="160">
        <v>1.89</v>
      </c>
      <c r="J37" s="162">
        <f t="shared" si="6"/>
        <v>120.68</v>
      </c>
      <c r="K37" s="158"/>
      <c r="L37" s="158"/>
      <c r="M37" s="158"/>
      <c r="N37" s="158"/>
      <c r="O37" s="158"/>
      <c r="P37" s="158"/>
      <c r="Q37" s="158"/>
      <c r="R37" s="158">
        <v>2</v>
      </c>
      <c r="S37" s="158"/>
      <c r="T37" s="158"/>
      <c r="U37" s="158"/>
      <c r="V37" s="158"/>
      <c r="W37" s="158">
        <v>2</v>
      </c>
      <c r="X37" s="158"/>
      <c r="Y37" s="158"/>
      <c r="Z37" s="158"/>
      <c r="AA37" s="158"/>
      <c r="AB37" s="158"/>
      <c r="AC37" s="163">
        <f t="shared" si="7"/>
        <v>4</v>
      </c>
      <c r="AD37" s="164">
        <f t="shared" si="8"/>
        <v>124.68</v>
      </c>
      <c r="AE37" s="158">
        <v>3</v>
      </c>
      <c r="AF37" s="152"/>
      <c r="AG37" s="152"/>
      <c r="AH37" s="152"/>
    </row>
    <row r="38" spans="1:34" ht="18" customHeight="1">
      <c r="A38" s="158">
        <v>4</v>
      </c>
      <c r="B38" s="198" t="s">
        <v>71</v>
      </c>
      <c r="C38" s="200">
        <v>2001</v>
      </c>
      <c r="D38" s="200" t="s">
        <v>3</v>
      </c>
      <c r="E38" s="200" t="s">
        <v>4</v>
      </c>
      <c r="F38" s="159">
        <v>18</v>
      </c>
      <c r="G38" s="160">
        <v>24.52</v>
      </c>
      <c r="H38" s="159">
        <v>16</v>
      </c>
      <c r="I38" s="160">
        <v>1.28</v>
      </c>
      <c r="J38" s="162">
        <f t="shared" si="6"/>
        <v>143.24</v>
      </c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63">
        <f t="shared" si="7"/>
        <v>0</v>
      </c>
      <c r="AD38" s="164">
        <f t="shared" si="8"/>
        <v>143.24</v>
      </c>
      <c r="AE38" s="158">
        <v>4</v>
      </c>
      <c r="AF38" s="152"/>
      <c r="AG38" s="152"/>
      <c r="AH38" s="152"/>
    </row>
    <row r="39" spans="1:34" ht="18" customHeight="1">
      <c r="A39" s="226">
        <v>5</v>
      </c>
      <c r="B39" s="235" t="s">
        <v>96</v>
      </c>
      <c r="C39" s="233">
        <v>1992</v>
      </c>
      <c r="D39" s="233" t="s">
        <v>174</v>
      </c>
      <c r="E39" s="234" t="s">
        <v>4</v>
      </c>
      <c r="F39" s="227">
        <v>22</v>
      </c>
      <c r="G39" s="228">
        <v>23.18</v>
      </c>
      <c r="H39" s="227">
        <v>20</v>
      </c>
      <c r="I39" s="228">
        <v>1.18</v>
      </c>
      <c r="J39" s="229">
        <f t="shared" si="6"/>
        <v>142</v>
      </c>
      <c r="K39" s="226"/>
      <c r="L39" s="226"/>
      <c r="M39" s="226"/>
      <c r="N39" s="226">
        <v>2</v>
      </c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30">
        <f t="shared" si="7"/>
        <v>2</v>
      </c>
      <c r="AD39" s="231">
        <f t="shared" si="8"/>
        <v>144</v>
      </c>
      <c r="AE39" s="226">
        <v>5</v>
      </c>
      <c r="AF39" s="152"/>
      <c r="AG39" s="152"/>
      <c r="AH39" s="152"/>
    </row>
    <row r="40" spans="1:34" ht="18" customHeight="1">
      <c r="A40" s="158">
        <v>6</v>
      </c>
      <c r="B40" s="198" t="s">
        <v>122</v>
      </c>
      <c r="C40" s="200">
        <v>2000</v>
      </c>
      <c r="D40" s="200" t="s">
        <v>3</v>
      </c>
      <c r="E40" s="200" t="s">
        <v>4</v>
      </c>
      <c r="F40" s="159">
        <v>24</v>
      </c>
      <c r="G40" s="160">
        <v>31.7</v>
      </c>
      <c r="H40" s="159">
        <v>22</v>
      </c>
      <c r="I40" s="160">
        <v>3.03</v>
      </c>
      <c r="J40" s="162">
        <f t="shared" si="6"/>
        <v>148.67</v>
      </c>
      <c r="K40" s="158"/>
      <c r="L40" s="158"/>
      <c r="M40" s="158">
        <v>2</v>
      </c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>
        <v>2</v>
      </c>
      <c r="Y40" s="158"/>
      <c r="Z40" s="158"/>
      <c r="AA40" s="158"/>
      <c r="AB40" s="158"/>
      <c r="AC40" s="163">
        <f t="shared" si="7"/>
        <v>4</v>
      </c>
      <c r="AD40" s="164">
        <f t="shared" si="8"/>
        <v>152.67</v>
      </c>
      <c r="AE40" s="158">
        <v>6</v>
      </c>
      <c r="AF40" s="152"/>
      <c r="AG40" s="152"/>
      <c r="AH40" s="152"/>
    </row>
    <row r="41" spans="1:31" s="153" customFormat="1" ht="15" customHeight="1">
      <c r="A41" s="355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</row>
    <row r="42" spans="1:57" s="84" customFormat="1" ht="27.75" customHeight="1">
      <c r="A42" s="331" t="s">
        <v>303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186"/>
    </row>
    <row r="43" spans="1:58" s="81" customFormat="1" ht="20.25" customHeight="1">
      <c r="A43" s="332" t="s">
        <v>304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187"/>
      <c r="BF43" s="84"/>
    </row>
    <row r="44" spans="1:31" s="155" customFormat="1" ht="84" customHeight="1">
      <c r="A44" s="157"/>
      <c r="C44" s="57"/>
      <c r="D44" s="57"/>
      <c r="E44" s="189"/>
      <c r="F44" s="219"/>
      <c r="G44" s="220"/>
      <c r="H44" s="219"/>
      <c r="I44" s="220"/>
      <c r="J44" s="221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222"/>
      <c r="AD44" s="168"/>
      <c r="AE44" s="157"/>
    </row>
    <row r="45" spans="1:58" s="81" customFormat="1" ht="15" customHeight="1">
      <c r="A45" s="346" t="s">
        <v>296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84"/>
    </row>
    <row r="46" spans="1:58" s="82" customFormat="1" ht="23.25" customHeight="1">
      <c r="A46" s="346" t="s">
        <v>310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151"/>
    </row>
    <row r="47" spans="1:58" s="82" customFormat="1" ht="15" customHeight="1">
      <c r="A47" s="346" t="s">
        <v>335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151"/>
    </row>
    <row r="48" spans="1:57" s="84" customFormat="1" ht="15.75" customHeight="1">
      <c r="A48" s="352" t="s">
        <v>328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G48" s="83"/>
      <c r="AH48" s="151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51"/>
      <c r="BB48" s="83"/>
      <c r="BC48" s="335" t="s">
        <v>311</v>
      </c>
      <c r="BD48" s="335"/>
      <c r="BE48" s="86"/>
    </row>
    <row r="49" spans="1:41" s="154" customFormat="1" ht="23.25" customHeight="1">
      <c r="A49" s="323" t="s">
        <v>340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4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</row>
    <row r="50" spans="1:41" ht="20.25" customHeight="1">
      <c r="A50" s="326" t="s">
        <v>135</v>
      </c>
      <c r="B50" s="314" t="s">
        <v>12</v>
      </c>
      <c r="C50" s="314" t="s">
        <v>324</v>
      </c>
      <c r="D50" s="316" t="s">
        <v>13</v>
      </c>
      <c r="E50" s="314" t="s">
        <v>334</v>
      </c>
      <c r="F50" s="321" t="s">
        <v>333</v>
      </c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22"/>
      <c r="AE50" s="326" t="s">
        <v>17</v>
      </c>
      <c r="AI50" s="155"/>
      <c r="AJ50" s="155"/>
      <c r="AK50" s="155"/>
      <c r="AL50" s="155"/>
      <c r="AM50" s="155"/>
      <c r="AN50" s="155"/>
      <c r="AO50" s="155"/>
    </row>
    <row r="51" spans="1:41" ht="21" customHeight="1">
      <c r="A51" s="327"/>
      <c r="B51" s="315"/>
      <c r="C51" s="315"/>
      <c r="D51" s="350"/>
      <c r="E51" s="315"/>
      <c r="F51" s="321" t="s">
        <v>43</v>
      </c>
      <c r="G51" s="322"/>
      <c r="H51" s="321" t="s">
        <v>44</v>
      </c>
      <c r="I51" s="322"/>
      <c r="J51" s="224" t="s">
        <v>1</v>
      </c>
      <c r="K51" s="223">
        <v>1</v>
      </c>
      <c r="L51" s="223">
        <v>2</v>
      </c>
      <c r="M51" s="223">
        <v>3</v>
      </c>
      <c r="N51" s="223">
        <v>4</v>
      </c>
      <c r="O51" s="223">
        <v>5</v>
      </c>
      <c r="P51" s="223">
        <v>6</v>
      </c>
      <c r="Q51" s="223">
        <v>7</v>
      </c>
      <c r="R51" s="223">
        <v>8</v>
      </c>
      <c r="S51" s="223">
        <v>9</v>
      </c>
      <c r="T51" s="223">
        <v>10</v>
      </c>
      <c r="U51" s="223">
        <v>11</v>
      </c>
      <c r="V51" s="223">
        <v>12</v>
      </c>
      <c r="W51" s="223">
        <v>13</v>
      </c>
      <c r="X51" s="223">
        <v>14</v>
      </c>
      <c r="Y51" s="223">
        <v>15</v>
      </c>
      <c r="Z51" s="223">
        <v>16</v>
      </c>
      <c r="AA51" s="223">
        <v>17</v>
      </c>
      <c r="AB51" s="223">
        <v>18</v>
      </c>
      <c r="AC51" s="225" t="s">
        <v>2</v>
      </c>
      <c r="AD51" s="225" t="s">
        <v>301</v>
      </c>
      <c r="AE51" s="327"/>
      <c r="AI51" s="155"/>
      <c r="AJ51" s="155"/>
      <c r="AK51" s="155"/>
      <c r="AL51" s="155"/>
      <c r="AM51" s="155"/>
      <c r="AN51" s="155"/>
      <c r="AO51" s="155"/>
    </row>
    <row r="52" spans="1:34" ht="27" customHeight="1">
      <c r="A52" s="214">
        <v>1</v>
      </c>
      <c r="B52" s="238" t="s">
        <v>210</v>
      </c>
      <c r="C52" s="216" t="s">
        <v>341</v>
      </c>
      <c r="D52" s="216" t="s">
        <v>5</v>
      </c>
      <c r="E52" s="237" t="s">
        <v>212</v>
      </c>
      <c r="F52" s="171">
        <v>39</v>
      </c>
      <c r="G52" s="172">
        <v>38.86</v>
      </c>
      <c r="H52" s="171">
        <v>38</v>
      </c>
      <c r="I52" s="172">
        <v>2.33</v>
      </c>
      <c r="J52" s="173">
        <f aca="true" t="shared" si="9" ref="J52:J61">((F52-H52)*60)+(G52-I52)</f>
        <v>96.53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174">
        <f aca="true" t="shared" si="10" ref="AC52:AC61">SUM(K52+L52+M52+N52+O52+P52+Q52+R52+S52+T52+U52+V52+W52+X52+Y52+Z52+AA52+AB52)</f>
        <v>0</v>
      </c>
      <c r="AD52" s="175">
        <f aca="true" t="shared" si="11" ref="AD52:AD61">SUM(J52+AC52)</f>
        <v>96.53</v>
      </c>
      <c r="AE52" s="166">
        <v>1</v>
      </c>
      <c r="AG52" s="152"/>
      <c r="AH52" s="152"/>
    </row>
    <row r="53" spans="1:34" ht="27" customHeight="1">
      <c r="A53" s="236">
        <v>2</v>
      </c>
      <c r="B53" s="199" t="s">
        <v>278</v>
      </c>
      <c r="C53" s="201" t="s">
        <v>342</v>
      </c>
      <c r="D53" s="201" t="s">
        <v>5</v>
      </c>
      <c r="E53" s="200" t="s">
        <v>176</v>
      </c>
      <c r="F53" s="159">
        <v>55</v>
      </c>
      <c r="G53" s="161">
        <v>45.2</v>
      </c>
      <c r="H53" s="159">
        <v>54</v>
      </c>
      <c r="I53" s="161">
        <v>2.08</v>
      </c>
      <c r="J53" s="162">
        <f t="shared" si="9"/>
        <v>103.12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63">
        <f t="shared" si="10"/>
        <v>0</v>
      </c>
      <c r="AD53" s="164">
        <f t="shared" si="11"/>
        <v>103.12</v>
      </c>
      <c r="AE53" s="158">
        <v>2</v>
      </c>
      <c r="AG53" s="152"/>
      <c r="AH53" s="152"/>
    </row>
    <row r="54" spans="1:34" ht="27" customHeight="1">
      <c r="A54" s="236">
        <v>3</v>
      </c>
      <c r="B54" s="198" t="s">
        <v>84</v>
      </c>
      <c r="C54" s="200" t="s">
        <v>170</v>
      </c>
      <c r="D54" s="201" t="s">
        <v>3</v>
      </c>
      <c r="E54" s="200" t="s">
        <v>80</v>
      </c>
      <c r="F54" s="159">
        <v>57</v>
      </c>
      <c r="G54" s="161">
        <v>48.9</v>
      </c>
      <c r="H54" s="159">
        <v>56</v>
      </c>
      <c r="I54" s="161">
        <v>1.61</v>
      </c>
      <c r="J54" s="162">
        <f t="shared" si="9"/>
        <v>107.28999999999999</v>
      </c>
      <c r="K54" s="24"/>
      <c r="L54" s="24">
        <v>2</v>
      </c>
      <c r="M54" s="24"/>
      <c r="N54" s="24"/>
      <c r="O54" s="24"/>
      <c r="P54" s="24">
        <v>2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163">
        <f t="shared" si="10"/>
        <v>4</v>
      </c>
      <c r="AD54" s="164">
        <f t="shared" si="11"/>
        <v>111.28999999999999</v>
      </c>
      <c r="AE54" s="158">
        <v>3</v>
      </c>
      <c r="AG54" s="152"/>
      <c r="AH54" s="152"/>
    </row>
    <row r="55" spans="1:34" ht="27" customHeight="1">
      <c r="A55" s="214">
        <v>4</v>
      </c>
      <c r="B55" s="199" t="s">
        <v>202</v>
      </c>
      <c r="C55" s="201" t="s">
        <v>343</v>
      </c>
      <c r="D55" s="201" t="s">
        <v>5</v>
      </c>
      <c r="E55" s="200" t="s">
        <v>213</v>
      </c>
      <c r="F55" s="159">
        <v>41</v>
      </c>
      <c r="G55" s="161">
        <v>56.53</v>
      </c>
      <c r="H55" s="159">
        <v>40</v>
      </c>
      <c r="I55" s="161">
        <v>3.03</v>
      </c>
      <c r="J55" s="162">
        <f t="shared" si="9"/>
        <v>113.5</v>
      </c>
      <c r="K55" s="158"/>
      <c r="L55" s="158"/>
      <c r="M55" s="158"/>
      <c r="N55" s="158">
        <v>2</v>
      </c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63">
        <f t="shared" si="10"/>
        <v>2</v>
      </c>
      <c r="AD55" s="164">
        <f t="shared" si="11"/>
        <v>115.5</v>
      </c>
      <c r="AE55" s="166">
        <v>4</v>
      </c>
      <c r="AG55" s="152"/>
      <c r="AH55" s="152"/>
    </row>
    <row r="56" spans="1:34" ht="27" customHeight="1">
      <c r="A56" s="236">
        <v>5</v>
      </c>
      <c r="B56" s="199" t="s">
        <v>274</v>
      </c>
      <c r="C56" s="201" t="s">
        <v>344</v>
      </c>
      <c r="D56" s="201" t="s">
        <v>5</v>
      </c>
      <c r="E56" s="200" t="s">
        <v>176</v>
      </c>
      <c r="F56" s="159">
        <v>39</v>
      </c>
      <c r="G56" s="161">
        <v>58.44</v>
      </c>
      <c r="H56" s="159">
        <v>38</v>
      </c>
      <c r="I56" s="161">
        <v>1.79</v>
      </c>
      <c r="J56" s="162">
        <f t="shared" si="9"/>
        <v>116.65</v>
      </c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63">
        <f t="shared" si="10"/>
        <v>0</v>
      </c>
      <c r="AD56" s="164">
        <f t="shared" si="11"/>
        <v>116.65</v>
      </c>
      <c r="AE56" s="158">
        <v>5</v>
      </c>
      <c r="AG56" s="152"/>
      <c r="AH56" s="152"/>
    </row>
    <row r="57" spans="1:34" ht="27" customHeight="1">
      <c r="A57" s="236">
        <v>6</v>
      </c>
      <c r="B57" s="199" t="s">
        <v>276</v>
      </c>
      <c r="C57" s="201" t="s">
        <v>345</v>
      </c>
      <c r="D57" s="201" t="s">
        <v>5</v>
      </c>
      <c r="E57" s="200" t="s">
        <v>178</v>
      </c>
      <c r="F57" s="159">
        <v>20</v>
      </c>
      <c r="G57" s="161">
        <v>0.58</v>
      </c>
      <c r="H57" s="159">
        <v>18</v>
      </c>
      <c r="I57" s="161">
        <v>4.78</v>
      </c>
      <c r="J57" s="162">
        <f t="shared" si="9"/>
        <v>115.8</v>
      </c>
      <c r="K57" s="158"/>
      <c r="L57" s="158"/>
      <c r="M57" s="158"/>
      <c r="N57" s="158"/>
      <c r="O57" s="158"/>
      <c r="P57" s="158"/>
      <c r="Q57" s="158"/>
      <c r="R57" s="158">
        <v>2</v>
      </c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63">
        <f t="shared" si="10"/>
        <v>2</v>
      </c>
      <c r="AD57" s="164">
        <f t="shared" si="11"/>
        <v>117.8</v>
      </c>
      <c r="AE57" s="158">
        <v>6</v>
      </c>
      <c r="AF57" s="152"/>
      <c r="AG57" s="152"/>
      <c r="AH57" s="152"/>
    </row>
    <row r="58" spans="1:31" ht="27" customHeight="1">
      <c r="A58" s="214">
        <v>7</v>
      </c>
      <c r="B58" s="198" t="s">
        <v>279</v>
      </c>
      <c r="C58" s="200" t="s">
        <v>258</v>
      </c>
      <c r="D58" s="201" t="s">
        <v>3</v>
      </c>
      <c r="E58" s="200" t="s">
        <v>177</v>
      </c>
      <c r="F58" s="159">
        <v>59</v>
      </c>
      <c r="G58" s="161">
        <v>55.55</v>
      </c>
      <c r="H58" s="159">
        <v>58</v>
      </c>
      <c r="I58" s="161">
        <v>1.43</v>
      </c>
      <c r="J58" s="162">
        <f t="shared" si="9"/>
        <v>114.12</v>
      </c>
      <c r="K58" s="24"/>
      <c r="L58" s="24"/>
      <c r="M58" s="24"/>
      <c r="N58" s="24"/>
      <c r="O58" s="24"/>
      <c r="P58" s="24"/>
      <c r="Q58" s="24"/>
      <c r="R58" s="24">
        <v>2</v>
      </c>
      <c r="S58" s="24"/>
      <c r="T58" s="24"/>
      <c r="U58" s="24"/>
      <c r="V58" s="24"/>
      <c r="W58" s="24">
        <v>2</v>
      </c>
      <c r="X58" s="24"/>
      <c r="Y58" s="24"/>
      <c r="Z58" s="24"/>
      <c r="AA58" s="24"/>
      <c r="AB58" s="24"/>
      <c r="AC58" s="163">
        <f t="shared" si="10"/>
        <v>4</v>
      </c>
      <c r="AD58" s="164">
        <f t="shared" si="11"/>
        <v>118.12</v>
      </c>
      <c r="AE58" s="166">
        <v>7</v>
      </c>
    </row>
    <row r="59" spans="1:31" ht="27" customHeight="1">
      <c r="A59" s="236">
        <v>8</v>
      </c>
      <c r="B59" s="199" t="s">
        <v>272</v>
      </c>
      <c r="C59" s="201" t="s">
        <v>346</v>
      </c>
      <c r="D59" s="201" t="s">
        <v>73</v>
      </c>
      <c r="E59" s="200" t="s">
        <v>185</v>
      </c>
      <c r="F59" s="159">
        <v>2</v>
      </c>
      <c r="G59" s="161">
        <v>14.03</v>
      </c>
      <c r="H59" s="159">
        <v>0</v>
      </c>
      <c r="I59" s="161">
        <v>3.07</v>
      </c>
      <c r="J59" s="162">
        <f t="shared" si="9"/>
        <v>130.96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>
        <v>2</v>
      </c>
      <c r="AA59" s="24"/>
      <c r="AB59" s="24"/>
      <c r="AC59" s="163">
        <f t="shared" si="10"/>
        <v>2</v>
      </c>
      <c r="AD59" s="164">
        <f t="shared" si="11"/>
        <v>132.96</v>
      </c>
      <c r="AE59" s="158">
        <v>8</v>
      </c>
    </row>
    <row r="60" spans="1:31" ht="27" customHeight="1">
      <c r="A60" s="236">
        <v>9</v>
      </c>
      <c r="B60" s="198" t="s">
        <v>118</v>
      </c>
      <c r="C60" s="200" t="s">
        <v>171</v>
      </c>
      <c r="D60" s="200" t="s">
        <v>3</v>
      </c>
      <c r="E60" s="200" t="s">
        <v>42</v>
      </c>
      <c r="F60" s="159">
        <v>12</v>
      </c>
      <c r="G60" s="161">
        <v>13.46</v>
      </c>
      <c r="H60" s="159">
        <v>10</v>
      </c>
      <c r="I60" s="161">
        <v>2.79</v>
      </c>
      <c r="J60" s="162">
        <f t="shared" si="9"/>
        <v>130.67000000000002</v>
      </c>
      <c r="K60" s="158"/>
      <c r="L60" s="158"/>
      <c r="M60" s="158">
        <v>2</v>
      </c>
      <c r="N60" s="158"/>
      <c r="O60" s="158"/>
      <c r="P60" s="158"/>
      <c r="Q60" s="158"/>
      <c r="R60" s="158"/>
      <c r="S60" s="158"/>
      <c r="T60" s="158">
        <v>2</v>
      </c>
      <c r="U60" s="158"/>
      <c r="V60" s="158"/>
      <c r="W60" s="158"/>
      <c r="X60" s="158"/>
      <c r="Y60" s="158"/>
      <c r="Z60" s="158"/>
      <c r="AA60" s="158"/>
      <c r="AB60" s="158"/>
      <c r="AC60" s="163">
        <f t="shared" si="10"/>
        <v>4</v>
      </c>
      <c r="AD60" s="164">
        <f t="shared" si="11"/>
        <v>134.67000000000002</v>
      </c>
      <c r="AE60" s="158">
        <v>9</v>
      </c>
    </row>
    <row r="61" spans="1:31" ht="27" customHeight="1">
      <c r="A61" s="236">
        <v>10</v>
      </c>
      <c r="B61" s="199" t="s">
        <v>116</v>
      </c>
      <c r="C61" s="201" t="s">
        <v>347</v>
      </c>
      <c r="D61" s="201" t="s">
        <v>5</v>
      </c>
      <c r="E61" s="200" t="s">
        <v>177</v>
      </c>
      <c r="F61" s="159">
        <v>8</v>
      </c>
      <c r="G61" s="161">
        <v>26.7</v>
      </c>
      <c r="H61" s="159">
        <v>6</v>
      </c>
      <c r="I61" s="161">
        <v>2.37</v>
      </c>
      <c r="J61" s="162">
        <f t="shared" si="9"/>
        <v>144.32999999999998</v>
      </c>
      <c r="K61" s="158"/>
      <c r="L61" s="158"/>
      <c r="M61" s="158"/>
      <c r="N61" s="158"/>
      <c r="O61" s="158"/>
      <c r="P61" s="158"/>
      <c r="Q61" s="158">
        <v>2</v>
      </c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63">
        <f t="shared" si="10"/>
        <v>2</v>
      </c>
      <c r="AD61" s="164">
        <f t="shared" si="11"/>
        <v>146.32999999999998</v>
      </c>
      <c r="AE61" s="158">
        <v>10</v>
      </c>
    </row>
    <row r="62" spans="1:41" s="154" customFormat="1" ht="16.5" customHeight="1">
      <c r="A62" s="323" t="s">
        <v>339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5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</row>
    <row r="63" spans="1:41" ht="20.25" customHeight="1">
      <c r="A63" s="326" t="s">
        <v>135</v>
      </c>
      <c r="B63" s="314" t="s">
        <v>12</v>
      </c>
      <c r="C63" s="314" t="s">
        <v>324</v>
      </c>
      <c r="D63" s="316" t="s">
        <v>13</v>
      </c>
      <c r="E63" s="314" t="s">
        <v>334</v>
      </c>
      <c r="F63" s="321" t="s">
        <v>333</v>
      </c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22"/>
      <c r="AE63" s="326" t="s">
        <v>17</v>
      </c>
      <c r="AI63" s="155"/>
      <c r="AJ63" s="155"/>
      <c r="AK63" s="155"/>
      <c r="AL63" s="155"/>
      <c r="AM63" s="155"/>
      <c r="AN63" s="155"/>
      <c r="AO63" s="155"/>
    </row>
    <row r="64" spans="1:41" ht="21" customHeight="1">
      <c r="A64" s="327"/>
      <c r="B64" s="315"/>
      <c r="C64" s="315"/>
      <c r="D64" s="350"/>
      <c r="E64" s="315"/>
      <c r="F64" s="321" t="s">
        <v>43</v>
      </c>
      <c r="G64" s="322"/>
      <c r="H64" s="321" t="s">
        <v>44</v>
      </c>
      <c r="I64" s="322"/>
      <c r="J64" s="224" t="s">
        <v>1</v>
      </c>
      <c r="K64" s="223">
        <v>1</v>
      </c>
      <c r="L64" s="223">
        <v>2</v>
      </c>
      <c r="M64" s="223">
        <v>3</v>
      </c>
      <c r="N64" s="223">
        <v>4</v>
      </c>
      <c r="O64" s="223">
        <v>5</v>
      </c>
      <c r="P64" s="223">
        <v>6</v>
      </c>
      <c r="Q64" s="223">
        <v>7</v>
      </c>
      <c r="R64" s="223">
        <v>8</v>
      </c>
      <c r="S64" s="223">
        <v>9</v>
      </c>
      <c r="T64" s="223">
        <v>10</v>
      </c>
      <c r="U64" s="223">
        <v>11</v>
      </c>
      <c r="V64" s="223">
        <v>12</v>
      </c>
      <c r="W64" s="223">
        <v>13</v>
      </c>
      <c r="X64" s="223">
        <v>14</v>
      </c>
      <c r="Y64" s="223">
        <v>15</v>
      </c>
      <c r="Z64" s="223">
        <v>16</v>
      </c>
      <c r="AA64" s="223">
        <v>17</v>
      </c>
      <c r="AB64" s="223">
        <v>18</v>
      </c>
      <c r="AC64" s="225" t="s">
        <v>2</v>
      </c>
      <c r="AD64" s="225" t="s">
        <v>301</v>
      </c>
      <c r="AE64" s="327"/>
      <c r="AI64" s="155"/>
      <c r="AJ64" s="155"/>
      <c r="AK64" s="155"/>
      <c r="AL64" s="155"/>
      <c r="AM64" s="155"/>
      <c r="AN64" s="155"/>
      <c r="AO64" s="155"/>
    </row>
    <row r="65" spans="1:34" ht="20.25" customHeight="1">
      <c r="A65" s="236">
        <v>1</v>
      </c>
      <c r="B65" s="199" t="s">
        <v>201</v>
      </c>
      <c r="C65" s="201">
        <v>1985</v>
      </c>
      <c r="D65" s="201" t="s">
        <v>5</v>
      </c>
      <c r="E65" s="200" t="s">
        <v>19</v>
      </c>
      <c r="F65" s="159">
        <v>5</v>
      </c>
      <c r="G65" s="161">
        <v>33.11</v>
      </c>
      <c r="H65" s="159">
        <v>4</v>
      </c>
      <c r="I65" s="161">
        <v>5.26</v>
      </c>
      <c r="J65" s="162">
        <f aca="true" t="shared" si="12" ref="J65:J74">((F65-H65)*60)+(G65-I65)</f>
        <v>87.85</v>
      </c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63">
        <f aca="true" t="shared" si="13" ref="AC65:AC74">SUM(K65+L65+M65+N65+O65+P65+Q65+R65+S65+T65+U65+V65+W65+X65+Y65+Z65+AA65+AB65)</f>
        <v>0</v>
      </c>
      <c r="AD65" s="164">
        <f aca="true" t="shared" si="14" ref="AD65:AD74">SUM(J65+AC65)</f>
        <v>87.85</v>
      </c>
      <c r="AE65" s="158">
        <v>1</v>
      </c>
      <c r="AF65" s="152"/>
      <c r="AG65" s="152"/>
      <c r="AH65" s="152"/>
    </row>
    <row r="66" spans="1:34" ht="20.25" customHeight="1">
      <c r="A66" s="236">
        <v>2</v>
      </c>
      <c r="B66" s="199" t="s">
        <v>112</v>
      </c>
      <c r="C66" s="201">
        <v>1998</v>
      </c>
      <c r="D66" s="201" t="s">
        <v>73</v>
      </c>
      <c r="E66" s="200" t="s">
        <v>4</v>
      </c>
      <c r="F66" s="159">
        <v>35</v>
      </c>
      <c r="G66" s="161">
        <v>32.13</v>
      </c>
      <c r="H66" s="159">
        <v>34</v>
      </c>
      <c r="I66" s="161">
        <v>3.41</v>
      </c>
      <c r="J66" s="162">
        <f t="shared" si="12"/>
        <v>88.72</v>
      </c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>
        <v>2</v>
      </c>
      <c r="X66" s="158"/>
      <c r="Y66" s="158"/>
      <c r="Z66" s="158"/>
      <c r="AA66" s="158"/>
      <c r="AB66" s="158"/>
      <c r="AC66" s="163">
        <f t="shared" si="13"/>
        <v>2</v>
      </c>
      <c r="AD66" s="164">
        <f t="shared" si="14"/>
        <v>90.72</v>
      </c>
      <c r="AE66" s="165">
        <v>2</v>
      </c>
      <c r="AF66" s="152"/>
      <c r="AG66" s="152"/>
      <c r="AH66" s="152"/>
    </row>
    <row r="67" spans="1:34" ht="20.25" customHeight="1">
      <c r="A67" s="214">
        <v>3</v>
      </c>
      <c r="B67" s="199" t="s">
        <v>199</v>
      </c>
      <c r="C67" s="201">
        <v>1995</v>
      </c>
      <c r="D67" s="201" t="s">
        <v>5</v>
      </c>
      <c r="E67" s="200" t="s">
        <v>19</v>
      </c>
      <c r="F67" s="159">
        <v>37</v>
      </c>
      <c r="G67" s="161">
        <v>35.96</v>
      </c>
      <c r="H67" s="159">
        <v>36</v>
      </c>
      <c r="I67" s="161">
        <v>3.65</v>
      </c>
      <c r="J67" s="162">
        <f t="shared" si="12"/>
        <v>92.31</v>
      </c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63">
        <f t="shared" si="13"/>
        <v>0</v>
      </c>
      <c r="AD67" s="164">
        <f t="shared" si="14"/>
        <v>92.31</v>
      </c>
      <c r="AE67" s="166">
        <v>3</v>
      </c>
      <c r="AF67" s="152"/>
      <c r="AG67" s="152"/>
      <c r="AH67" s="152"/>
    </row>
    <row r="68" spans="1:34" ht="20.25" customHeight="1">
      <c r="A68" s="236">
        <v>4</v>
      </c>
      <c r="B68" s="218" t="s">
        <v>260</v>
      </c>
      <c r="C68" s="232">
        <v>1997</v>
      </c>
      <c r="D68" s="232" t="s">
        <v>3</v>
      </c>
      <c r="E68" s="200" t="s">
        <v>4</v>
      </c>
      <c r="F68" s="159">
        <v>25</v>
      </c>
      <c r="G68" s="161">
        <v>36.16</v>
      </c>
      <c r="H68" s="159">
        <v>24</v>
      </c>
      <c r="I68" s="161">
        <v>2.83</v>
      </c>
      <c r="J68" s="162">
        <f t="shared" si="12"/>
        <v>93.33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163">
        <f t="shared" si="13"/>
        <v>0</v>
      </c>
      <c r="AD68" s="164">
        <f t="shared" si="14"/>
        <v>93.33</v>
      </c>
      <c r="AE68" s="158">
        <v>4</v>
      </c>
      <c r="AF68" s="152"/>
      <c r="AG68" s="152"/>
      <c r="AH68" s="152"/>
    </row>
    <row r="69" spans="1:34" ht="20.25" customHeight="1">
      <c r="A69" s="236">
        <v>5</v>
      </c>
      <c r="B69" s="199" t="s">
        <v>23</v>
      </c>
      <c r="C69" s="201">
        <v>1989</v>
      </c>
      <c r="D69" s="201" t="s">
        <v>5</v>
      </c>
      <c r="E69" s="200" t="s">
        <v>19</v>
      </c>
      <c r="F69" s="159">
        <v>9</v>
      </c>
      <c r="G69" s="161">
        <v>40.45</v>
      </c>
      <c r="H69" s="159">
        <v>8</v>
      </c>
      <c r="I69" s="161">
        <v>6.11</v>
      </c>
      <c r="J69" s="162">
        <f t="shared" si="12"/>
        <v>94.34</v>
      </c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63">
        <f t="shared" si="13"/>
        <v>0</v>
      </c>
      <c r="AD69" s="164">
        <f t="shared" si="14"/>
        <v>94.34</v>
      </c>
      <c r="AE69" s="165">
        <v>5</v>
      </c>
      <c r="AF69" s="152"/>
      <c r="AG69" s="152"/>
      <c r="AH69" s="152"/>
    </row>
    <row r="70" spans="1:34" ht="20.25" customHeight="1">
      <c r="A70" s="214">
        <v>6</v>
      </c>
      <c r="B70" s="198" t="s">
        <v>39</v>
      </c>
      <c r="C70" s="200">
        <v>1998</v>
      </c>
      <c r="D70" s="201" t="s">
        <v>3</v>
      </c>
      <c r="E70" s="201" t="s">
        <v>4</v>
      </c>
      <c r="F70" s="159">
        <v>33</v>
      </c>
      <c r="G70" s="161">
        <v>38.77</v>
      </c>
      <c r="H70" s="159">
        <v>32</v>
      </c>
      <c r="I70" s="161">
        <v>3.51</v>
      </c>
      <c r="J70" s="162">
        <f t="shared" si="12"/>
        <v>95.26</v>
      </c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63">
        <f t="shared" si="13"/>
        <v>0</v>
      </c>
      <c r="AD70" s="164">
        <f t="shared" si="14"/>
        <v>95.26</v>
      </c>
      <c r="AE70" s="166">
        <v>6</v>
      </c>
      <c r="AF70" s="152"/>
      <c r="AG70" s="152"/>
      <c r="AH70" s="152"/>
    </row>
    <row r="71" spans="1:34" ht="20.25" customHeight="1">
      <c r="A71" s="236">
        <v>7</v>
      </c>
      <c r="B71" s="199" t="s">
        <v>40</v>
      </c>
      <c r="C71" s="201">
        <v>1998</v>
      </c>
      <c r="D71" s="201" t="s">
        <v>3</v>
      </c>
      <c r="E71" s="201" t="s">
        <v>4</v>
      </c>
      <c r="F71" s="159">
        <v>31</v>
      </c>
      <c r="G71" s="161">
        <v>39.07</v>
      </c>
      <c r="H71" s="159">
        <v>30</v>
      </c>
      <c r="I71" s="161">
        <v>2.66</v>
      </c>
      <c r="J71" s="162">
        <f t="shared" si="12"/>
        <v>96.41</v>
      </c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63">
        <f t="shared" si="13"/>
        <v>0</v>
      </c>
      <c r="AD71" s="164">
        <f t="shared" si="14"/>
        <v>96.41</v>
      </c>
      <c r="AE71" s="158">
        <v>7</v>
      </c>
      <c r="AF71" s="152"/>
      <c r="AG71" s="152"/>
      <c r="AH71" s="152"/>
    </row>
    <row r="72" spans="1:34" ht="20.25" customHeight="1">
      <c r="A72" s="236">
        <v>8</v>
      </c>
      <c r="B72" s="199" t="s">
        <v>20</v>
      </c>
      <c r="C72" s="201">
        <v>1998</v>
      </c>
      <c r="D72" s="201" t="s">
        <v>5</v>
      </c>
      <c r="E72" s="200" t="s">
        <v>4</v>
      </c>
      <c r="F72" s="159">
        <v>27</v>
      </c>
      <c r="G72" s="161">
        <v>39.1</v>
      </c>
      <c r="H72" s="159">
        <v>26</v>
      </c>
      <c r="I72" s="161">
        <v>2.57</v>
      </c>
      <c r="J72" s="162">
        <f t="shared" si="12"/>
        <v>96.53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163">
        <f t="shared" si="13"/>
        <v>0</v>
      </c>
      <c r="AD72" s="164">
        <f t="shared" si="14"/>
        <v>96.53</v>
      </c>
      <c r="AE72" s="165">
        <v>8</v>
      </c>
      <c r="AF72" s="152"/>
      <c r="AG72" s="152"/>
      <c r="AH72" s="152"/>
    </row>
    <row r="73" spans="1:34" ht="20.25" customHeight="1">
      <c r="A73" s="214">
        <v>9</v>
      </c>
      <c r="B73" s="199" t="s">
        <v>111</v>
      </c>
      <c r="C73" s="201">
        <v>1998</v>
      </c>
      <c r="D73" s="201" t="s">
        <v>73</v>
      </c>
      <c r="E73" s="200" t="s">
        <v>4</v>
      </c>
      <c r="F73" s="159">
        <v>27</v>
      </c>
      <c r="G73" s="161">
        <v>41.08</v>
      </c>
      <c r="H73" s="159">
        <v>26</v>
      </c>
      <c r="I73" s="161">
        <v>5.16</v>
      </c>
      <c r="J73" s="162">
        <f t="shared" si="12"/>
        <v>95.92</v>
      </c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>
        <v>2</v>
      </c>
      <c r="AB73" s="158"/>
      <c r="AC73" s="163">
        <f t="shared" si="13"/>
        <v>2</v>
      </c>
      <c r="AD73" s="164">
        <f t="shared" si="14"/>
        <v>97.92</v>
      </c>
      <c r="AE73" s="166">
        <v>9</v>
      </c>
      <c r="AF73" s="152"/>
      <c r="AG73" s="152"/>
      <c r="AH73" s="152"/>
    </row>
    <row r="74" spans="1:34" ht="20.25" customHeight="1">
      <c r="A74" s="236">
        <v>10</v>
      </c>
      <c r="B74" s="199" t="s">
        <v>21</v>
      </c>
      <c r="C74" s="201">
        <v>1999</v>
      </c>
      <c r="D74" s="201" t="s">
        <v>5</v>
      </c>
      <c r="E74" s="200" t="s">
        <v>4</v>
      </c>
      <c r="F74" s="159">
        <v>29</v>
      </c>
      <c r="G74" s="161">
        <v>38.66</v>
      </c>
      <c r="H74" s="159">
        <v>28</v>
      </c>
      <c r="I74" s="161">
        <v>5.26</v>
      </c>
      <c r="J74" s="162">
        <f t="shared" si="12"/>
        <v>93.4</v>
      </c>
      <c r="K74" s="158"/>
      <c r="L74" s="158"/>
      <c r="M74" s="158"/>
      <c r="N74" s="158">
        <v>2</v>
      </c>
      <c r="O74" s="158"/>
      <c r="P74" s="158"/>
      <c r="Q74" s="158"/>
      <c r="R74" s="158"/>
      <c r="S74" s="158"/>
      <c r="T74" s="158">
        <v>50</v>
      </c>
      <c r="U74" s="158"/>
      <c r="V74" s="158"/>
      <c r="W74" s="158"/>
      <c r="X74" s="158"/>
      <c r="Y74" s="158"/>
      <c r="Z74" s="158"/>
      <c r="AA74" s="158"/>
      <c r="AB74" s="158"/>
      <c r="AC74" s="163">
        <f t="shared" si="13"/>
        <v>52</v>
      </c>
      <c r="AD74" s="164">
        <f t="shared" si="14"/>
        <v>145.4</v>
      </c>
      <c r="AE74" s="158">
        <v>10</v>
      </c>
      <c r="AF74" s="152"/>
      <c r="AG74" s="152"/>
      <c r="AH74" s="152"/>
    </row>
    <row r="75" ht="12.75">
      <c r="AD75" s="168"/>
    </row>
    <row r="76" spans="1:57" s="84" customFormat="1" ht="40.5" customHeight="1">
      <c r="A76" s="331" t="s">
        <v>303</v>
      </c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  <c r="AN76" s="331"/>
      <c r="AO76" s="331"/>
      <c r="AP76" s="331"/>
      <c r="AQ76" s="331"/>
      <c r="AR76" s="331"/>
      <c r="AS76" s="331"/>
      <c r="AT76" s="331"/>
      <c r="AU76" s="331"/>
      <c r="AV76" s="331"/>
      <c r="AW76" s="331"/>
      <c r="AX76" s="331"/>
      <c r="AY76" s="331"/>
      <c r="AZ76" s="331"/>
      <c r="BA76" s="331"/>
      <c r="BB76" s="331"/>
      <c r="BC76" s="331"/>
      <c r="BD76" s="331"/>
      <c r="BE76" s="186"/>
    </row>
    <row r="77" spans="1:58" s="81" customFormat="1" ht="20.25" customHeight="1">
      <c r="A77" s="332" t="s">
        <v>304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332"/>
      <c r="T77" s="332"/>
      <c r="U77" s="332"/>
      <c r="V77" s="332"/>
      <c r="W77" s="332"/>
      <c r="X77" s="332"/>
      <c r="Y77" s="332"/>
      <c r="Z77" s="332"/>
      <c r="AA77" s="332"/>
      <c r="AB77" s="332"/>
      <c r="AC77" s="332"/>
      <c r="AD77" s="332"/>
      <c r="AE77" s="332"/>
      <c r="AF77" s="332"/>
      <c r="AG77" s="332"/>
      <c r="AH77" s="332"/>
      <c r="AI77" s="332"/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  <c r="BB77" s="332"/>
      <c r="BC77" s="332"/>
      <c r="BD77" s="332"/>
      <c r="BE77" s="187"/>
      <c r="BF77" s="84"/>
    </row>
    <row r="78" ht="12.75">
      <c r="AD78" s="168"/>
    </row>
    <row r="79" ht="12.75">
      <c r="AD79" s="168"/>
    </row>
    <row r="80" ht="12.75">
      <c r="AD80" s="168"/>
    </row>
    <row r="81" ht="12.75">
      <c r="AD81" s="168"/>
    </row>
    <row r="82" ht="12.75">
      <c r="AD82" s="168"/>
    </row>
    <row r="83" ht="12.75">
      <c r="AD83" s="168"/>
    </row>
    <row r="84" ht="12.75">
      <c r="AD84" s="168"/>
    </row>
    <row r="85" ht="12.75">
      <c r="AD85" s="168"/>
    </row>
    <row r="86" ht="12.75">
      <c r="AD86" s="168"/>
    </row>
    <row r="87" ht="12.75">
      <c r="AD87" s="168"/>
    </row>
    <row r="88" ht="12.75">
      <c r="AD88" s="168"/>
    </row>
    <row r="89" ht="12.75">
      <c r="AD89" s="168"/>
    </row>
    <row r="90" ht="12.75">
      <c r="AD90" s="168"/>
    </row>
    <row r="91" ht="12.75">
      <c r="AD91" s="168"/>
    </row>
    <row r="92" ht="12.75">
      <c r="AD92" s="168"/>
    </row>
    <row r="93" ht="12.75">
      <c r="AD93" s="168"/>
    </row>
    <row r="94" ht="12.75">
      <c r="AD94" s="168"/>
    </row>
    <row r="95" ht="12.75">
      <c r="AD95" s="168"/>
    </row>
    <row r="96" ht="12.75">
      <c r="AD96" s="168"/>
    </row>
    <row r="97" ht="12.75">
      <c r="AD97" s="168"/>
    </row>
    <row r="98" ht="12.75">
      <c r="AD98" s="168"/>
    </row>
    <row r="99" ht="12.75">
      <c r="AD99" s="168"/>
    </row>
    <row r="100" ht="12.75">
      <c r="AD100" s="168"/>
    </row>
    <row r="101" ht="12.75">
      <c r="AD101" s="168"/>
    </row>
    <row r="102" ht="12.75">
      <c r="AD102" s="168"/>
    </row>
    <row r="103" ht="12.75">
      <c r="AD103" s="168"/>
    </row>
    <row r="104" ht="12.75">
      <c r="AD104" s="168"/>
    </row>
    <row r="105" ht="12.75">
      <c r="AD105" s="168"/>
    </row>
    <row r="106" ht="12.75">
      <c r="AD106" s="168"/>
    </row>
    <row r="107" ht="12.75">
      <c r="AD107" s="168"/>
    </row>
    <row r="108" ht="12.75">
      <c r="AD108" s="168"/>
    </row>
    <row r="109" ht="12.75">
      <c r="AD109" s="168"/>
    </row>
    <row r="110" ht="12.75">
      <c r="AD110" s="168"/>
    </row>
    <row r="111" ht="12.75">
      <c r="AD111" s="168"/>
    </row>
    <row r="112" ht="12.75">
      <c r="AD112" s="168"/>
    </row>
    <row r="113" ht="12.75">
      <c r="AD113" s="168"/>
    </row>
    <row r="114" ht="12.75">
      <c r="AD114" s="168"/>
    </row>
    <row r="115" ht="12.75">
      <c r="AD115" s="168"/>
    </row>
    <row r="116" ht="12.75">
      <c r="AD116" s="168"/>
    </row>
    <row r="117" ht="12.75">
      <c r="AD117" s="168"/>
    </row>
    <row r="118" ht="12.75">
      <c r="AD118" s="168"/>
    </row>
    <row r="119" ht="12.75">
      <c r="AD119" s="168"/>
    </row>
    <row r="120" ht="12.75">
      <c r="AD120" s="168"/>
    </row>
    <row r="121" ht="12.75">
      <c r="AD121" s="168"/>
    </row>
    <row r="122" ht="12.75">
      <c r="AD122" s="168"/>
    </row>
    <row r="123" ht="12.75">
      <c r="AD123" s="168"/>
    </row>
    <row r="124" ht="12.75">
      <c r="AD124" s="168"/>
    </row>
    <row r="125" ht="12.75">
      <c r="AD125" s="168"/>
    </row>
    <row r="126" ht="12.75">
      <c r="AD126" s="168"/>
    </row>
    <row r="127" ht="12.75">
      <c r="AD127" s="168"/>
    </row>
    <row r="128" ht="12.75">
      <c r="AD128" s="168"/>
    </row>
    <row r="129" ht="12.75">
      <c r="AD129" s="168"/>
    </row>
    <row r="130" ht="12.75">
      <c r="AD130" s="168"/>
    </row>
    <row r="131" ht="12.75">
      <c r="AD131" s="168"/>
    </row>
    <row r="132" ht="12.75">
      <c r="AD132" s="168"/>
    </row>
    <row r="133" ht="12.75">
      <c r="AD133" s="168"/>
    </row>
    <row r="134" ht="12.75">
      <c r="AD134" s="168"/>
    </row>
    <row r="135" ht="12.75">
      <c r="AD135" s="168"/>
    </row>
    <row r="136" ht="12.75">
      <c r="AD136" s="168"/>
    </row>
    <row r="137" ht="12.75">
      <c r="AD137" s="168"/>
    </row>
    <row r="138" ht="12.75">
      <c r="AD138" s="168"/>
    </row>
    <row r="139" ht="12.75">
      <c r="AD139" s="168"/>
    </row>
    <row r="140" ht="12.75">
      <c r="AD140" s="168"/>
    </row>
    <row r="141" ht="12.75">
      <c r="AD141" s="168"/>
    </row>
    <row r="142" ht="12.75">
      <c r="AD142" s="168"/>
    </row>
    <row r="143" ht="12.75">
      <c r="AD143" s="168"/>
    </row>
    <row r="144" ht="12.75">
      <c r="AD144" s="168"/>
    </row>
    <row r="145" ht="12.75">
      <c r="AD145" s="168"/>
    </row>
    <row r="146" ht="12.75">
      <c r="AD146" s="168"/>
    </row>
    <row r="147" ht="12.75">
      <c r="AD147" s="168"/>
    </row>
    <row r="148" ht="12.75">
      <c r="AD148" s="168"/>
    </row>
    <row r="149" ht="12.75">
      <c r="AD149" s="168"/>
    </row>
    <row r="150" ht="12.75">
      <c r="AD150" s="168"/>
    </row>
    <row r="151" ht="12.75">
      <c r="AD151" s="168"/>
    </row>
    <row r="152" ht="12.75">
      <c r="AD152" s="168"/>
    </row>
    <row r="153" ht="12.75">
      <c r="AD153" s="168"/>
    </row>
    <row r="154" ht="12.75">
      <c r="AD154" s="168"/>
    </row>
    <row r="155" ht="12.75">
      <c r="AD155" s="168"/>
    </row>
    <row r="156" ht="12.75">
      <c r="AD156" s="168"/>
    </row>
    <row r="157" ht="12.75">
      <c r="AD157" s="168"/>
    </row>
    <row r="158" ht="12.75">
      <c r="AD158" s="168"/>
    </row>
    <row r="159" ht="12.75">
      <c r="AD159" s="168"/>
    </row>
    <row r="160" ht="12.75">
      <c r="AD160" s="168"/>
    </row>
    <row r="161" ht="12.75">
      <c r="AD161" s="168"/>
    </row>
    <row r="162" ht="12.75">
      <c r="AD162" s="168"/>
    </row>
    <row r="163" ht="12.75">
      <c r="AD163" s="168"/>
    </row>
    <row r="164" ht="12.75">
      <c r="AD164" s="168"/>
    </row>
    <row r="165" ht="12.75">
      <c r="AD165" s="168"/>
    </row>
    <row r="166" ht="12.75">
      <c r="AD166" s="168"/>
    </row>
    <row r="167" ht="12.75">
      <c r="AD167" s="168"/>
    </row>
    <row r="168" ht="12.75">
      <c r="AD168" s="168"/>
    </row>
    <row r="169" ht="12.75">
      <c r="AD169" s="168"/>
    </row>
    <row r="170" ht="12.75">
      <c r="AD170" s="168"/>
    </row>
    <row r="171" ht="12.75">
      <c r="AD171" s="168"/>
    </row>
    <row r="172" ht="12.75">
      <c r="AD172" s="168"/>
    </row>
    <row r="173" ht="12.75">
      <c r="AD173" s="168"/>
    </row>
    <row r="174" ht="12.75">
      <c r="AD174" s="168"/>
    </row>
    <row r="175" ht="12.75">
      <c r="AD175" s="168"/>
    </row>
    <row r="176" ht="12.75">
      <c r="AD176" s="168"/>
    </row>
  </sheetData>
  <mergeCells count="65">
    <mergeCell ref="A76:BD76"/>
    <mergeCell ref="B7:B8"/>
    <mergeCell ref="D7:D8"/>
    <mergeCell ref="F7:AD7"/>
    <mergeCell ref="AE7:AE8"/>
    <mergeCell ref="F8:G8"/>
    <mergeCell ref="H8:I8"/>
    <mergeCell ref="E7:E8"/>
    <mergeCell ref="AE63:AE64"/>
    <mergeCell ref="F64:G64"/>
    <mergeCell ref="H64:I64"/>
    <mergeCell ref="A7:A8"/>
    <mergeCell ref="C7:C8"/>
    <mergeCell ref="A42:BD42"/>
    <mergeCell ref="H21:I21"/>
    <mergeCell ref="F21:G21"/>
    <mergeCell ref="A32:AE32"/>
    <mergeCell ref="A41:AE41"/>
    <mergeCell ref="E33:E34"/>
    <mergeCell ref="F33:AD33"/>
    <mergeCell ref="BC5:BD5"/>
    <mergeCell ref="A2:AE2"/>
    <mergeCell ref="A3:AE3"/>
    <mergeCell ref="A4:AE4"/>
    <mergeCell ref="A5:AE5"/>
    <mergeCell ref="A6:AE6"/>
    <mergeCell ref="D33:D34"/>
    <mergeCell ref="A19:AE19"/>
    <mergeCell ref="A20:A21"/>
    <mergeCell ref="B20:B21"/>
    <mergeCell ref="C20:C21"/>
    <mergeCell ref="D20:D21"/>
    <mergeCell ref="E20:E21"/>
    <mergeCell ref="F20:AD20"/>
    <mergeCell ref="AE20:AE21"/>
    <mergeCell ref="AE33:AE34"/>
    <mergeCell ref="F34:G34"/>
    <mergeCell ref="H34:I34"/>
    <mergeCell ref="A33:A34"/>
    <mergeCell ref="B33:B34"/>
    <mergeCell ref="C33:C34"/>
    <mergeCell ref="A45:AE45"/>
    <mergeCell ref="A46:AE46"/>
    <mergeCell ref="A47:AE47"/>
    <mergeCell ref="A43:BD43"/>
    <mergeCell ref="A48:AE48"/>
    <mergeCell ref="BC48:BD48"/>
    <mergeCell ref="A49:AE49"/>
    <mergeCell ref="A50:A51"/>
    <mergeCell ref="B50:B51"/>
    <mergeCell ref="C50:C51"/>
    <mergeCell ref="D50:D51"/>
    <mergeCell ref="E50:E51"/>
    <mergeCell ref="F50:AD50"/>
    <mergeCell ref="AE50:AE51"/>
    <mergeCell ref="A77:BD77"/>
    <mergeCell ref="F51:G51"/>
    <mergeCell ref="H51:I51"/>
    <mergeCell ref="A62:AE62"/>
    <mergeCell ref="A63:A64"/>
    <mergeCell ref="B63:B64"/>
    <mergeCell ref="C63:C64"/>
    <mergeCell ref="D63:D64"/>
    <mergeCell ref="E63:E64"/>
    <mergeCell ref="F63:AD63"/>
  </mergeCells>
  <printOptions/>
  <pageMargins left="0.51" right="0.16" top="0.22" bottom="0.16" header="0.22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74"/>
  <sheetViews>
    <sheetView view="pageBreakPreview" zoomScaleSheetLayoutView="100" workbookViewId="0" topLeftCell="A111">
      <selection activeCell="A139" sqref="A139:IV140"/>
    </sheetView>
  </sheetViews>
  <sheetFormatPr defaultColWidth="9.140625" defaultRowHeight="12.75"/>
  <cols>
    <col min="1" max="1" width="5.8515625" style="156" customWidth="1"/>
    <col min="2" max="2" width="20.421875" style="152" customWidth="1"/>
    <col min="3" max="3" width="8.57421875" style="152" customWidth="1"/>
    <col min="4" max="4" width="13.421875" style="57" customWidth="1"/>
    <col min="5" max="5" width="7.57421875" style="57" customWidth="1"/>
    <col min="6" max="6" width="3.140625" style="57" hidden="1" customWidth="1"/>
    <col min="7" max="7" width="3.57421875" style="57" hidden="1" customWidth="1"/>
    <col min="8" max="8" width="3.8515625" style="57" hidden="1" customWidth="1"/>
    <col min="9" max="9" width="4.57421875" style="57" hidden="1" customWidth="1"/>
    <col min="10" max="10" width="8.140625" style="167" customWidth="1"/>
    <col min="11" max="11" width="3.421875" style="57" hidden="1" customWidth="1"/>
    <col min="12" max="12" width="3.00390625" style="57" hidden="1" customWidth="1"/>
    <col min="13" max="14" width="3.140625" style="57" hidden="1" customWidth="1"/>
    <col min="15" max="15" width="3.28125" style="57" hidden="1" customWidth="1"/>
    <col min="16" max="16" width="3.7109375" style="57" hidden="1" customWidth="1"/>
    <col min="17" max="17" width="3.421875" style="57" hidden="1" customWidth="1"/>
    <col min="18" max="18" width="3.00390625" style="57" hidden="1" customWidth="1"/>
    <col min="19" max="19" width="3.57421875" style="57" hidden="1" customWidth="1"/>
    <col min="20" max="21" width="3.7109375" style="57" hidden="1" customWidth="1"/>
    <col min="22" max="22" width="3.00390625" style="57" hidden="1" customWidth="1"/>
    <col min="23" max="23" width="4.00390625" style="57" hidden="1" customWidth="1"/>
    <col min="24" max="24" width="3.28125" style="57" hidden="1" customWidth="1"/>
    <col min="25" max="25" width="3.140625" style="57" hidden="1" customWidth="1"/>
    <col min="26" max="26" width="3.57421875" style="57" hidden="1" customWidth="1"/>
    <col min="27" max="27" width="3.7109375" style="57" hidden="1" customWidth="1"/>
    <col min="28" max="28" width="4.00390625" style="57" hidden="1" customWidth="1"/>
    <col min="29" max="29" width="6.7109375" style="167" customWidth="1"/>
    <col min="30" max="30" width="11.57421875" style="167" customWidth="1"/>
    <col min="31" max="31" width="7.421875" style="157" customWidth="1"/>
    <col min="32" max="32" width="7.140625" style="157" customWidth="1"/>
    <col min="33" max="35" width="9.140625" style="155" customWidth="1"/>
    <col min="36" max="16384" width="9.140625" style="152" customWidth="1"/>
  </cols>
  <sheetData>
    <row r="1" spans="1:58" s="81" customFormat="1" ht="13.5" customHeight="1">
      <c r="A1" s="346" t="s">
        <v>296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84"/>
    </row>
    <row r="2" spans="1:58" s="82" customFormat="1" ht="16.5" customHeight="1">
      <c r="A2" s="346" t="s">
        <v>310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151"/>
    </row>
    <row r="3" spans="1:58" s="82" customFormat="1" ht="15" customHeight="1">
      <c r="A3" s="346" t="s">
        <v>329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151"/>
    </row>
    <row r="4" spans="1:57" s="84" customFormat="1" ht="15.75" customHeight="1">
      <c r="A4" s="334" t="s">
        <v>328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83"/>
      <c r="AH4" s="151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151"/>
      <c r="BB4" s="83"/>
      <c r="BC4" s="335" t="s">
        <v>311</v>
      </c>
      <c r="BD4" s="335"/>
      <c r="BE4" s="86"/>
    </row>
    <row r="5" spans="1:42" ht="16.5" customHeight="1">
      <c r="A5" s="314" t="s">
        <v>327</v>
      </c>
      <c r="B5" s="314" t="s">
        <v>12</v>
      </c>
      <c r="C5" s="314" t="s">
        <v>324</v>
      </c>
      <c r="D5" s="316" t="s">
        <v>13</v>
      </c>
      <c r="E5" s="314" t="s">
        <v>325</v>
      </c>
      <c r="F5" s="321" t="s">
        <v>326</v>
      </c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22"/>
      <c r="AE5" s="326" t="s">
        <v>17</v>
      </c>
      <c r="AF5" s="314" t="s">
        <v>136</v>
      </c>
      <c r="AJ5" s="155"/>
      <c r="AK5" s="155"/>
      <c r="AL5" s="155"/>
      <c r="AM5" s="155"/>
      <c r="AN5" s="155"/>
      <c r="AO5" s="155"/>
      <c r="AP5" s="155"/>
    </row>
    <row r="6" spans="1:42" ht="15.75" customHeight="1">
      <c r="A6" s="315"/>
      <c r="B6" s="358"/>
      <c r="C6" s="315"/>
      <c r="D6" s="360"/>
      <c r="E6" s="315"/>
      <c r="F6" s="321" t="s">
        <v>43</v>
      </c>
      <c r="G6" s="322"/>
      <c r="H6" s="321" t="s">
        <v>44</v>
      </c>
      <c r="I6" s="322"/>
      <c r="J6" s="169" t="s">
        <v>1</v>
      </c>
      <c r="K6" s="170">
        <v>1</v>
      </c>
      <c r="L6" s="170">
        <v>2</v>
      </c>
      <c r="M6" s="170">
        <v>3</v>
      </c>
      <c r="N6" s="170">
        <v>4</v>
      </c>
      <c r="O6" s="170">
        <v>5</v>
      </c>
      <c r="P6" s="170">
        <v>6</v>
      </c>
      <c r="Q6" s="170">
        <v>7</v>
      </c>
      <c r="R6" s="170">
        <v>8</v>
      </c>
      <c r="S6" s="170">
        <v>9</v>
      </c>
      <c r="T6" s="170">
        <v>10</v>
      </c>
      <c r="U6" s="170">
        <v>11</v>
      </c>
      <c r="V6" s="170">
        <v>12</v>
      </c>
      <c r="W6" s="170">
        <v>13</v>
      </c>
      <c r="X6" s="170">
        <v>14</v>
      </c>
      <c r="Y6" s="170">
        <v>15</v>
      </c>
      <c r="Z6" s="170">
        <v>16</v>
      </c>
      <c r="AA6" s="170">
        <v>17</v>
      </c>
      <c r="AB6" s="170">
        <v>18</v>
      </c>
      <c r="AC6" s="217" t="s">
        <v>2</v>
      </c>
      <c r="AD6" s="217" t="s">
        <v>301</v>
      </c>
      <c r="AE6" s="357"/>
      <c r="AF6" s="358"/>
      <c r="AJ6" s="155"/>
      <c r="AK6" s="155"/>
      <c r="AL6" s="155"/>
      <c r="AM6" s="155"/>
      <c r="AN6" s="155"/>
      <c r="AO6" s="155"/>
      <c r="AP6" s="155"/>
    </row>
    <row r="7" spans="1:42" ht="13.5" customHeight="1">
      <c r="A7" s="158">
        <v>1</v>
      </c>
      <c r="B7" s="218" t="s">
        <v>259</v>
      </c>
      <c r="C7" s="1">
        <v>1993</v>
      </c>
      <c r="D7" s="1" t="s">
        <v>3</v>
      </c>
      <c r="E7" s="2" t="s">
        <v>19</v>
      </c>
      <c r="F7" s="159">
        <v>41</v>
      </c>
      <c r="G7" s="160">
        <v>40.92</v>
      </c>
      <c r="H7" s="159">
        <v>40</v>
      </c>
      <c r="I7" s="161">
        <v>1.57</v>
      </c>
      <c r="J7" s="162">
        <f aca="true" t="shared" si="0" ref="J7:J26">((F7-H7)*60)+(G7-I7)</f>
        <v>99.35</v>
      </c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63">
        <f aca="true" t="shared" si="1" ref="AC7:AC26">SUM(K7+L7+M7+N7+O7+P7+Q7+R7+S7+T7+U7+V7+W7+X7+Y7+Z7+AA7+AB7)</f>
        <v>0</v>
      </c>
      <c r="AD7" s="164">
        <f aca="true" t="shared" si="2" ref="AD7:AD26">SUM(J7+AC7)</f>
        <v>99.35</v>
      </c>
      <c r="AE7" s="158">
        <v>1</v>
      </c>
      <c r="AF7" s="24" t="s">
        <v>49</v>
      </c>
      <c r="AJ7" s="155"/>
      <c r="AK7" s="155"/>
      <c r="AL7" s="155"/>
      <c r="AM7" s="155"/>
      <c r="AN7" s="155"/>
      <c r="AO7" s="155"/>
      <c r="AP7" s="155"/>
    </row>
    <row r="8" spans="1:42" ht="13.5" customHeight="1">
      <c r="A8" s="158">
        <v>2</v>
      </c>
      <c r="B8" s="198" t="s">
        <v>219</v>
      </c>
      <c r="C8" s="39">
        <v>1996</v>
      </c>
      <c r="D8" s="24" t="s">
        <v>174</v>
      </c>
      <c r="E8" s="39" t="s">
        <v>19</v>
      </c>
      <c r="F8" s="159">
        <v>40</v>
      </c>
      <c r="G8" s="160">
        <v>51.72</v>
      </c>
      <c r="H8" s="159">
        <v>39</v>
      </c>
      <c r="I8" s="161">
        <v>5.88</v>
      </c>
      <c r="J8" s="162">
        <f t="shared" si="0"/>
        <v>105.84</v>
      </c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63">
        <f t="shared" si="1"/>
        <v>0</v>
      </c>
      <c r="AD8" s="164">
        <f t="shared" si="2"/>
        <v>105.84</v>
      </c>
      <c r="AE8" s="158">
        <v>2</v>
      </c>
      <c r="AF8" s="24" t="s">
        <v>49</v>
      </c>
      <c r="AJ8" s="155"/>
      <c r="AK8" s="155"/>
      <c r="AL8" s="155"/>
      <c r="AM8" s="155"/>
      <c r="AN8" s="155"/>
      <c r="AO8" s="155"/>
      <c r="AP8" s="155"/>
    </row>
    <row r="9" spans="1:42" ht="13.5" customHeight="1">
      <c r="A9" s="158">
        <v>3</v>
      </c>
      <c r="B9" s="199" t="s">
        <v>78</v>
      </c>
      <c r="C9" s="24">
        <v>1999</v>
      </c>
      <c r="D9" s="24" t="s">
        <v>73</v>
      </c>
      <c r="E9" s="2" t="s">
        <v>4</v>
      </c>
      <c r="F9" s="159">
        <v>39</v>
      </c>
      <c r="G9" s="160">
        <v>53.83</v>
      </c>
      <c r="H9" s="159">
        <v>38</v>
      </c>
      <c r="I9" s="161">
        <v>2.55</v>
      </c>
      <c r="J9" s="162">
        <f t="shared" si="0"/>
        <v>111.28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63">
        <f t="shared" si="1"/>
        <v>0</v>
      </c>
      <c r="AD9" s="164">
        <f t="shared" si="2"/>
        <v>111.28</v>
      </c>
      <c r="AE9" s="158">
        <v>3</v>
      </c>
      <c r="AF9" s="24" t="s">
        <v>49</v>
      </c>
      <c r="AJ9" s="155"/>
      <c r="AK9" s="155"/>
      <c r="AL9" s="155"/>
      <c r="AM9" s="155"/>
      <c r="AN9" s="155"/>
      <c r="AO9" s="155"/>
      <c r="AP9" s="155"/>
    </row>
    <row r="10" spans="1:42" ht="13.5" customHeight="1">
      <c r="A10" s="158">
        <v>4</v>
      </c>
      <c r="B10" s="218" t="s">
        <v>96</v>
      </c>
      <c r="C10" s="1">
        <v>1992</v>
      </c>
      <c r="D10" s="1" t="s">
        <v>174</v>
      </c>
      <c r="E10" s="2" t="s">
        <v>4</v>
      </c>
      <c r="F10" s="159">
        <v>38</v>
      </c>
      <c r="G10" s="160">
        <v>59.14</v>
      </c>
      <c r="H10" s="159">
        <v>37</v>
      </c>
      <c r="I10" s="161">
        <v>3.39</v>
      </c>
      <c r="J10" s="162">
        <f t="shared" si="0"/>
        <v>115.75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63">
        <f t="shared" si="1"/>
        <v>0</v>
      </c>
      <c r="AD10" s="164">
        <f t="shared" si="2"/>
        <v>115.75</v>
      </c>
      <c r="AE10" s="158">
        <v>4</v>
      </c>
      <c r="AF10" s="24" t="s">
        <v>49</v>
      </c>
      <c r="AJ10" s="155"/>
      <c r="AK10" s="155"/>
      <c r="AL10" s="155"/>
      <c r="AM10" s="155"/>
      <c r="AN10" s="155"/>
      <c r="AO10" s="155"/>
      <c r="AP10" s="155"/>
    </row>
    <row r="11" spans="1:42" ht="13.5" customHeight="1">
      <c r="A11" s="158">
        <v>5</v>
      </c>
      <c r="B11" s="198" t="s">
        <v>71</v>
      </c>
      <c r="C11" s="39">
        <v>2001</v>
      </c>
      <c r="D11" s="39" t="s">
        <v>3</v>
      </c>
      <c r="E11" s="39" t="s">
        <v>4</v>
      </c>
      <c r="F11" s="159">
        <v>37</v>
      </c>
      <c r="G11" s="160">
        <v>0.5</v>
      </c>
      <c r="H11" s="159">
        <v>35</v>
      </c>
      <c r="I11" s="161">
        <v>0.19</v>
      </c>
      <c r="J11" s="162">
        <f t="shared" si="0"/>
        <v>120.31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63">
        <f t="shared" si="1"/>
        <v>0</v>
      </c>
      <c r="AD11" s="164">
        <f t="shared" si="2"/>
        <v>120.31</v>
      </c>
      <c r="AE11" s="158">
        <v>5</v>
      </c>
      <c r="AF11" s="24" t="s">
        <v>49</v>
      </c>
      <c r="AJ11" s="155"/>
      <c r="AK11" s="155"/>
      <c r="AL11" s="155"/>
      <c r="AM11" s="155"/>
      <c r="AN11" s="155"/>
      <c r="AO11" s="155"/>
      <c r="AP11" s="155"/>
    </row>
    <row r="12" spans="1:42" ht="13.5" customHeight="1">
      <c r="A12" s="158">
        <v>6</v>
      </c>
      <c r="B12" s="198" t="s">
        <v>92</v>
      </c>
      <c r="C12" s="39">
        <v>2001</v>
      </c>
      <c r="D12" s="24" t="s">
        <v>174</v>
      </c>
      <c r="E12" s="39">
        <v>1</v>
      </c>
      <c r="F12" s="159">
        <v>33</v>
      </c>
      <c r="G12" s="160">
        <v>18.2</v>
      </c>
      <c r="H12" s="159">
        <v>31</v>
      </c>
      <c r="I12" s="161">
        <v>6.13</v>
      </c>
      <c r="J12" s="162">
        <f t="shared" si="0"/>
        <v>132.07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63">
        <f t="shared" si="1"/>
        <v>0</v>
      </c>
      <c r="AD12" s="164">
        <f t="shared" si="2"/>
        <v>132.07</v>
      </c>
      <c r="AE12" s="158">
        <v>6</v>
      </c>
      <c r="AF12" s="24" t="s">
        <v>49</v>
      </c>
      <c r="AJ12" s="155"/>
      <c r="AK12" s="155"/>
      <c r="AL12" s="155"/>
      <c r="AM12" s="155"/>
      <c r="AN12" s="155"/>
      <c r="AO12" s="155"/>
      <c r="AP12" s="155"/>
    </row>
    <row r="13" spans="1:42" ht="13.5" customHeight="1">
      <c r="A13" s="158">
        <v>7</v>
      </c>
      <c r="B13" s="198" t="s">
        <v>56</v>
      </c>
      <c r="C13" s="39">
        <v>2000</v>
      </c>
      <c r="D13" s="24" t="s">
        <v>3</v>
      </c>
      <c r="E13" s="39">
        <v>2</v>
      </c>
      <c r="F13" s="159">
        <v>35</v>
      </c>
      <c r="G13" s="160">
        <v>14.43</v>
      </c>
      <c r="H13" s="159">
        <v>33</v>
      </c>
      <c r="I13" s="161">
        <v>3.47</v>
      </c>
      <c r="J13" s="162">
        <f t="shared" si="0"/>
        <v>130.96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>
        <v>2</v>
      </c>
      <c r="AC13" s="163">
        <f t="shared" si="1"/>
        <v>2</v>
      </c>
      <c r="AD13" s="164">
        <f t="shared" si="2"/>
        <v>132.96</v>
      </c>
      <c r="AE13" s="158">
        <v>7</v>
      </c>
      <c r="AF13" s="24" t="s">
        <v>49</v>
      </c>
      <c r="AJ13" s="155"/>
      <c r="AK13" s="155"/>
      <c r="AL13" s="155"/>
      <c r="AM13" s="155"/>
      <c r="AN13" s="155"/>
      <c r="AO13" s="155"/>
      <c r="AP13" s="155"/>
    </row>
    <row r="14" spans="1:42" ht="13.5" customHeight="1">
      <c r="A14" s="158">
        <v>8</v>
      </c>
      <c r="B14" s="198" t="s">
        <v>52</v>
      </c>
      <c r="C14" s="39">
        <v>1998</v>
      </c>
      <c r="D14" s="39" t="s">
        <v>3</v>
      </c>
      <c r="E14" s="39" t="s">
        <v>4</v>
      </c>
      <c r="F14" s="159">
        <v>36</v>
      </c>
      <c r="G14" s="160">
        <v>15.84</v>
      </c>
      <c r="H14" s="159">
        <v>34</v>
      </c>
      <c r="I14" s="161">
        <v>3.01</v>
      </c>
      <c r="J14" s="162">
        <f t="shared" si="0"/>
        <v>132.83</v>
      </c>
      <c r="K14" s="158"/>
      <c r="L14" s="158"/>
      <c r="M14" s="158"/>
      <c r="N14" s="158"/>
      <c r="O14" s="158"/>
      <c r="P14" s="158"/>
      <c r="Q14" s="158"/>
      <c r="R14" s="158">
        <v>2</v>
      </c>
      <c r="S14" s="158">
        <v>2</v>
      </c>
      <c r="T14" s="158">
        <v>2</v>
      </c>
      <c r="U14" s="158"/>
      <c r="V14" s="158"/>
      <c r="W14" s="158"/>
      <c r="X14" s="158"/>
      <c r="Y14" s="158"/>
      <c r="Z14" s="158"/>
      <c r="AA14" s="158"/>
      <c r="AB14" s="158"/>
      <c r="AC14" s="163">
        <f t="shared" si="1"/>
        <v>6</v>
      </c>
      <c r="AD14" s="164">
        <f t="shared" si="2"/>
        <v>138.83</v>
      </c>
      <c r="AE14" s="158">
        <v>8</v>
      </c>
      <c r="AF14" s="24" t="s">
        <v>49</v>
      </c>
      <c r="AJ14" s="155"/>
      <c r="AK14" s="155"/>
      <c r="AL14" s="155"/>
      <c r="AM14" s="155"/>
      <c r="AN14" s="155"/>
      <c r="AO14" s="155"/>
      <c r="AP14" s="155"/>
    </row>
    <row r="15" spans="1:42" ht="13.5" customHeight="1">
      <c r="A15" s="158">
        <v>9</v>
      </c>
      <c r="B15" s="198" t="s">
        <v>90</v>
      </c>
      <c r="C15" s="39">
        <v>2002</v>
      </c>
      <c r="D15" s="24" t="s">
        <v>174</v>
      </c>
      <c r="E15" s="39">
        <v>1</v>
      </c>
      <c r="F15" s="159">
        <v>22</v>
      </c>
      <c r="G15" s="160">
        <v>24.85</v>
      </c>
      <c r="H15" s="159">
        <v>20</v>
      </c>
      <c r="I15" s="161">
        <v>2.11</v>
      </c>
      <c r="J15" s="162">
        <f t="shared" si="0"/>
        <v>142.74</v>
      </c>
      <c r="K15" s="158"/>
      <c r="L15" s="158"/>
      <c r="M15" s="158"/>
      <c r="N15" s="158"/>
      <c r="O15" s="158"/>
      <c r="P15" s="158"/>
      <c r="Q15" s="158"/>
      <c r="R15" s="158">
        <v>2</v>
      </c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63">
        <f t="shared" si="1"/>
        <v>2</v>
      </c>
      <c r="AD15" s="164">
        <f t="shared" si="2"/>
        <v>144.74</v>
      </c>
      <c r="AE15" s="158">
        <v>9</v>
      </c>
      <c r="AF15" s="24" t="s">
        <v>49</v>
      </c>
      <c r="AJ15" s="155"/>
      <c r="AK15" s="155"/>
      <c r="AL15" s="155"/>
      <c r="AM15" s="155"/>
      <c r="AN15" s="155"/>
      <c r="AO15" s="155"/>
      <c r="AP15" s="155"/>
    </row>
    <row r="16" spans="1:42" ht="13.5" customHeight="1">
      <c r="A16" s="158">
        <v>10</v>
      </c>
      <c r="B16" s="198" t="s">
        <v>66</v>
      </c>
      <c r="C16" s="39">
        <v>2001</v>
      </c>
      <c r="D16" s="39" t="s">
        <v>3</v>
      </c>
      <c r="E16" s="39" t="s">
        <v>7</v>
      </c>
      <c r="F16" s="159">
        <v>31</v>
      </c>
      <c r="G16" s="161">
        <v>32.55</v>
      </c>
      <c r="H16" s="159">
        <v>29</v>
      </c>
      <c r="I16" s="161">
        <v>2.64</v>
      </c>
      <c r="J16" s="162">
        <f t="shared" si="0"/>
        <v>149.91</v>
      </c>
      <c r="K16" s="160"/>
      <c r="L16" s="160"/>
      <c r="M16" s="160"/>
      <c r="N16" s="160"/>
      <c r="O16" s="160"/>
      <c r="P16" s="160"/>
      <c r="Q16" s="160"/>
      <c r="R16" s="158">
        <v>2</v>
      </c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3">
        <f t="shared" si="1"/>
        <v>2</v>
      </c>
      <c r="AD16" s="164">
        <f t="shared" si="2"/>
        <v>151.91</v>
      </c>
      <c r="AE16" s="158">
        <v>10</v>
      </c>
      <c r="AF16" s="24" t="s">
        <v>49</v>
      </c>
      <c r="AJ16" s="155"/>
      <c r="AK16" s="155"/>
      <c r="AL16" s="155"/>
      <c r="AM16" s="155"/>
      <c r="AN16" s="155"/>
      <c r="AO16" s="155"/>
      <c r="AP16" s="155"/>
    </row>
    <row r="17" spans="1:42" ht="13.5" customHeight="1">
      <c r="A17" s="158">
        <v>11</v>
      </c>
      <c r="B17" s="198" t="s">
        <v>145</v>
      </c>
      <c r="C17" s="39">
        <v>2002</v>
      </c>
      <c r="D17" s="24" t="s">
        <v>3</v>
      </c>
      <c r="E17" s="39">
        <v>3</v>
      </c>
      <c r="F17" s="159">
        <v>30</v>
      </c>
      <c r="G17" s="161">
        <v>30.6</v>
      </c>
      <c r="H17" s="159">
        <v>28</v>
      </c>
      <c r="I17" s="161">
        <v>2.12</v>
      </c>
      <c r="J17" s="162">
        <f t="shared" si="0"/>
        <v>148.48</v>
      </c>
      <c r="K17" s="158"/>
      <c r="L17" s="158"/>
      <c r="M17" s="158"/>
      <c r="N17" s="158"/>
      <c r="O17" s="158"/>
      <c r="P17" s="158"/>
      <c r="Q17" s="158"/>
      <c r="R17" s="158">
        <v>2</v>
      </c>
      <c r="S17" s="158"/>
      <c r="T17" s="158"/>
      <c r="U17" s="158"/>
      <c r="V17" s="158"/>
      <c r="W17" s="158">
        <v>2</v>
      </c>
      <c r="X17" s="158"/>
      <c r="Y17" s="158"/>
      <c r="Z17" s="158"/>
      <c r="AA17" s="158"/>
      <c r="AB17" s="158"/>
      <c r="AC17" s="163">
        <f t="shared" si="1"/>
        <v>4</v>
      </c>
      <c r="AD17" s="164">
        <f t="shared" si="2"/>
        <v>152.48</v>
      </c>
      <c r="AE17" s="158">
        <v>11</v>
      </c>
      <c r="AF17" s="24"/>
      <c r="AJ17" s="155"/>
      <c r="AK17" s="155"/>
      <c r="AL17" s="155"/>
      <c r="AM17" s="155"/>
      <c r="AN17" s="155"/>
      <c r="AO17" s="155"/>
      <c r="AP17" s="155"/>
    </row>
    <row r="18" spans="1:42" ht="13.5" customHeight="1">
      <c r="A18" s="158">
        <v>12</v>
      </c>
      <c r="B18" s="199" t="s">
        <v>134</v>
      </c>
      <c r="C18" s="24">
        <v>2000</v>
      </c>
      <c r="D18" s="24" t="s">
        <v>5</v>
      </c>
      <c r="E18" s="2">
        <v>2</v>
      </c>
      <c r="F18" s="159">
        <v>24</v>
      </c>
      <c r="G18" s="161">
        <v>39.25</v>
      </c>
      <c r="H18" s="159">
        <v>22</v>
      </c>
      <c r="I18" s="161">
        <v>7.48</v>
      </c>
      <c r="J18" s="162">
        <f t="shared" si="0"/>
        <v>151.77</v>
      </c>
      <c r="K18" s="158"/>
      <c r="L18" s="158"/>
      <c r="M18" s="158"/>
      <c r="N18" s="158"/>
      <c r="O18" s="158"/>
      <c r="P18" s="158"/>
      <c r="Q18" s="158"/>
      <c r="R18" s="158">
        <v>2</v>
      </c>
      <c r="S18" s="158"/>
      <c r="T18" s="158"/>
      <c r="U18" s="158"/>
      <c r="V18" s="158">
        <v>2</v>
      </c>
      <c r="W18" s="158"/>
      <c r="X18" s="158"/>
      <c r="Y18" s="158"/>
      <c r="Z18" s="158"/>
      <c r="AA18" s="158"/>
      <c r="AB18" s="158"/>
      <c r="AC18" s="163">
        <f t="shared" si="1"/>
        <v>4</v>
      </c>
      <c r="AD18" s="164">
        <f t="shared" si="2"/>
        <v>155.77</v>
      </c>
      <c r="AE18" s="158">
        <v>12</v>
      </c>
      <c r="AF18" s="24"/>
      <c r="AJ18" s="155"/>
      <c r="AK18" s="155"/>
      <c r="AL18" s="155"/>
      <c r="AM18" s="155"/>
      <c r="AN18" s="155"/>
      <c r="AO18" s="155"/>
      <c r="AP18" s="155"/>
    </row>
    <row r="19" spans="1:42" ht="13.5" customHeight="1">
      <c r="A19" s="158">
        <v>13</v>
      </c>
      <c r="B19" s="198" t="s">
        <v>123</v>
      </c>
      <c r="C19" s="39">
        <v>2002</v>
      </c>
      <c r="D19" s="24" t="s">
        <v>5</v>
      </c>
      <c r="E19" s="2" t="s">
        <v>154</v>
      </c>
      <c r="F19" s="159">
        <v>26</v>
      </c>
      <c r="G19" s="161">
        <v>33.62</v>
      </c>
      <c r="H19" s="159">
        <v>24</v>
      </c>
      <c r="I19" s="161">
        <v>1.05</v>
      </c>
      <c r="J19" s="162">
        <f t="shared" si="0"/>
        <v>152.57</v>
      </c>
      <c r="K19" s="158"/>
      <c r="L19" s="158"/>
      <c r="M19" s="158">
        <v>2</v>
      </c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>
        <v>2</v>
      </c>
      <c r="AC19" s="163">
        <f t="shared" si="1"/>
        <v>4</v>
      </c>
      <c r="AD19" s="164">
        <f t="shared" si="2"/>
        <v>156.57</v>
      </c>
      <c r="AE19" s="158">
        <v>13</v>
      </c>
      <c r="AF19" s="24"/>
      <c r="AJ19" s="155"/>
      <c r="AK19" s="155"/>
      <c r="AL19" s="155"/>
      <c r="AM19" s="155"/>
      <c r="AN19" s="155"/>
      <c r="AO19" s="155"/>
      <c r="AP19" s="155"/>
    </row>
    <row r="20" spans="1:42" ht="13.5" customHeight="1">
      <c r="A20" s="158">
        <v>14</v>
      </c>
      <c r="B20" s="198" t="s">
        <v>132</v>
      </c>
      <c r="C20" s="39">
        <v>2004</v>
      </c>
      <c r="D20" s="24" t="s">
        <v>3</v>
      </c>
      <c r="E20" s="39" t="s">
        <v>146</v>
      </c>
      <c r="F20" s="159">
        <v>19</v>
      </c>
      <c r="G20" s="161">
        <v>47.83</v>
      </c>
      <c r="H20" s="159">
        <v>17</v>
      </c>
      <c r="I20" s="161">
        <v>3.94</v>
      </c>
      <c r="J20" s="162">
        <f t="shared" si="0"/>
        <v>163.89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63">
        <f t="shared" si="1"/>
        <v>0</v>
      </c>
      <c r="AD20" s="164">
        <f t="shared" si="2"/>
        <v>163.89</v>
      </c>
      <c r="AE20" s="158">
        <v>14</v>
      </c>
      <c r="AF20" s="24"/>
      <c r="AJ20" s="155"/>
      <c r="AK20" s="155"/>
      <c r="AL20" s="155"/>
      <c r="AM20" s="155"/>
      <c r="AN20" s="155"/>
      <c r="AO20" s="155"/>
      <c r="AP20" s="155"/>
    </row>
    <row r="21" spans="1:42" ht="13.5" customHeight="1">
      <c r="A21" s="158">
        <v>15</v>
      </c>
      <c r="B21" s="198" t="s">
        <v>58</v>
      </c>
      <c r="C21" s="39">
        <v>2001</v>
      </c>
      <c r="D21" s="24" t="s">
        <v>3</v>
      </c>
      <c r="E21" s="39" t="s">
        <v>7</v>
      </c>
      <c r="F21" s="159">
        <v>21</v>
      </c>
      <c r="G21" s="161">
        <v>45.82</v>
      </c>
      <c r="H21" s="159">
        <v>19</v>
      </c>
      <c r="I21" s="161">
        <v>5.07</v>
      </c>
      <c r="J21" s="162">
        <f t="shared" si="0"/>
        <v>160.75</v>
      </c>
      <c r="K21" s="158"/>
      <c r="L21" s="158"/>
      <c r="M21" s="158"/>
      <c r="N21" s="158">
        <v>2</v>
      </c>
      <c r="O21" s="158"/>
      <c r="P21" s="158">
        <v>2</v>
      </c>
      <c r="Q21" s="158">
        <v>2</v>
      </c>
      <c r="R21" s="158"/>
      <c r="S21" s="158">
        <v>2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63">
        <f t="shared" si="1"/>
        <v>8</v>
      </c>
      <c r="AD21" s="164">
        <f t="shared" si="2"/>
        <v>168.75</v>
      </c>
      <c r="AE21" s="158">
        <v>15</v>
      </c>
      <c r="AF21" s="24"/>
      <c r="AJ21" s="155"/>
      <c r="AK21" s="155"/>
      <c r="AL21" s="155"/>
      <c r="AM21" s="155"/>
      <c r="AN21" s="155"/>
      <c r="AO21" s="155"/>
      <c r="AP21" s="155"/>
    </row>
    <row r="22" spans="1:42" ht="13.5" customHeight="1">
      <c r="A22" s="158">
        <v>16</v>
      </c>
      <c r="B22" s="198" t="s">
        <v>61</v>
      </c>
      <c r="C22" s="39">
        <v>2004</v>
      </c>
      <c r="D22" s="24" t="s">
        <v>3</v>
      </c>
      <c r="E22" s="39" t="s">
        <v>137</v>
      </c>
      <c r="F22" s="159">
        <v>20</v>
      </c>
      <c r="G22" s="161">
        <v>48.18</v>
      </c>
      <c r="H22" s="159">
        <v>18</v>
      </c>
      <c r="I22" s="161">
        <v>2.91</v>
      </c>
      <c r="J22" s="162">
        <f t="shared" si="0"/>
        <v>165.26999999999998</v>
      </c>
      <c r="K22" s="158"/>
      <c r="L22" s="158"/>
      <c r="M22" s="158"/>
      <c r="N22" s="158"/>
      <c r="O22" s="158"/>
      <c r="P22" s="158"/>
      <c r="Q22" s="158"/>
      <c r="R22" s="158">
        <v>2</v>
      </c>
      <c r="S22" s="158"/>
      <c r="T22" s="158">
        <v>2</v>
      </c>
      <c r="U22" s="158"/>
      <c r="V22" s="158"/>
      <c r="W22" s="158">
        <v>2</v>
      </c>
      <c r="X22" s="158"/>
      <c r="Y22" s="158">
        <v>2</v>
      </c>
      <c r="Z22" s="158"/>
      <c r="AA22" s="158"/>
      <c r="AB22" s="158"/>
      <c r="AC22" s="163">
        <f t="shared" si="1"/>
        <v>8</v>
      </c>
      <c r="AD22" s="164">
        <f t="shared" si="2"/>
        <v>173.26999999999998</v>
      </c>
      <c r="AE22" s="158">
        <v>16</v>
      </c>
      <c r="AF22" s="24"/>
      <c r="AJ22" s="155"/>
      <c r="AK22" s="155"/>
      <c r="AL22" s="155"/>
      <c r="AM22" s="155"/>
      <c r="AN22" s="155"/>
      <c r="AO22" s="155"/>
      <c r="AP22" s="155"/>
    </row>
    <row r="23" spans="1:42" ht="13.5" customHeight="1">
      <c r="A23" s="158">
        <v>17</v>
      </c>
      <c r="B23" s="198" t="s">
        <v>122</v>
      </c>
      <c r="C23" s="39">
        <v>2000</v>
      </c>
      <c r="D23" s="39" t="s">
        <v>3</v>
      </c>
      <c r="E23" s="39" t="s">
        <v>4</v>
      </c>
      <c r="F23" s="159">
        <v>38</v>
      </c>
      <c r="G23" s="161">
        <v>9.93</v>
      </c>
      <c r="H23" s="159">
        <v>36</v>
      </c>
      <c r="I23" s="161">
        <v>3.28</v>
      </c>
      <c r="J23" s="162">
        <f t="shared" si="0"/>
        <v>126.65</v>
      </c>
      <c r="K23" s="158"/>
      <c r="L23" s="158"/>
      <c r="M23" s="158"/>
      <c r="N23" s="158"/>
      <c r="O23" s="158"/>
      <c r="P23" s="158"/>
      <c r="Q23" s="158"/>
      <c r="R23" s="158">
        <v>2</v>
      </c>
      <c r="S23" s="158"/>
      <c r="T23" s="158"/>
      <c r="U23" s="158"/>
      <c r="V23" s="158"/>
      <c r="W23" s="158">
        <v>50</v>
      </c>
      <c r="X23" s="158"/>
      <c r="Y23" s="158"/>
      <c r="Z23" s="158"/>
      <c r="AA23" s="158"/>
      <c r="AB23" s="158"/>
      <c r="AC23" s="163">
        <f t="shared" si="1"/>
        <v>52</v>
      </c>
      <c r="AD23" s="164">
        <f t="shared" si="2"/>
        <v>178.65</v>
      </c>
      <c r="AE23" s="158">
        <v>17</v>
      </c>
      <c r="AF23" s="24"/>
      <c r="AJ23" s="155"/>
      <c r="AK23" s="155"/>
      <c r="AL23" s="155"/>
      <c r="AM23" s="155"/>
      <c r="AN23" s="155"/>
      <c r="AO23" s="155"/>
      <c r="AP23" s="155"/>
    </row>
    <row r="24" spans="1:42" ht="13.5" customHeight="1">
      <c r="A24" s="158">
        <v>18</v>
      </c>
      <c r="B24" s="218" t="s">
        <v>91</v>
      </c>
      <c r="C24" s="1">
        <v>2000</v>
      </c>
      <c r="D24" s="1" t="s">
        <v>174</v>
      </c>
      <c r="E24" s="2">
        <v>1</v>
      </c>
      <c r="F24" s="159">
        <v>25</v>
      </c>
      <c r="G24" s="161">
        <v>28.34</v>
      </c>
      <c r="H24" s="159">
        <v>23</v>
      </c>
      <c r="I24" s="161">
        <v>2.76</v>
      </c>
      <c r="J24" s="162">
        <f t="shared" si="0"/>
        <v>145.57999999999998</v>
      </c>
      <c r="K24" s="158"/>
      <c r="L24" s="158"/>
      <c r="M24" s="158"/>
      <c r="N24" s="158">
        <v>2</v>
      </c>
      <c r="O24" s="158"/>
      <c r="P24" s="158"/>
      <c r="Q24" s="158"/>
      <c r="R24" s="158">
        <v>2</v>
      </c>
      <c r="S24" s="158"/>
      <c r="T24" s="158"/>
      <c r="U24" s="158">
        <v>50</v>
      </c>
      <c r="V24" s="158"/>
      <c r="W24" s="158"/>
      <c r="X24" s="158"/>
      <c r="Y24" s="158"/>
      <c r="Z24" s="158"/>
      <c r="AA24" s="158"/>
      <c r="AB24" s="158"/>
      <c r="AC24" s="163">
        <f t="shared" si="1"/>
        <v>54</v>
      </c>
      <c r="AD24" s="164">
        <f t="shared" si="2"/>
        <v>199.57999999999998</v>
      </c>
      <c r="AE24" s="158">
        <v>18</v>
      </c>
      <c r="AF24" s="24"/>
      <c r="AJ24" s="155"/>
      <c r="AK24" s="155"/>
      <c r="AL24" s="155"/>
      <c r="AM24" s="155"/>
      <c r="AN24" s="155"/>
      <c r="AO24" s="155"/>
      <c r="AP24" s="155"/>
    </row>
    <row r="25" spans="1:42" ht="13.5" customHeight="1">
      <c r="A25" s="158">
        <v>19</v>
      </c>
      <c r="B25" s="199" t="s">
        <v>30</v>
      </c>
      <c r="C25" s="24">
        <v>1996</v>
      </c>
      <c r="D25" s="24" t="s">
        <v>5</v>
      </c>
      <c r="E25" s="2" t="s">
        <v>4</v>
      </c>
      <c r="F25" s="159">
        <v>32</v>
      </c>
      <c r="G25" s="161">
        <v>32.38</v>
      </c>
      <c r="H25" s="159">
        <v>30</v>
      </c>
      <c r="I25" s="161">
        <v>3.73</v>
      </c>
      <c r="J25" s="162">
        <f t="shared" si="0"/>
        <v>148.65</v>
      </c>
      <c r="K25" s="158"/>
      <c r="L25" s="158"/>
      <c r="M25" s="158"/>
      <c r="N25" s="158"/>
      <c r="O25" s="158"/>
      <c r="P25" s="158"/>
      <c r="Q25" s="158"/>
      <c r="R25" s="158">
        <v>50</v>
      </c>
      <c r="S25" s="158"/>
      <c r="T25" s="158"/>
      <c r="U25" s="158"/>
      <c r="V25" s="158"/>
      <c r="W25" s="158"/>
      <c r="X25" s="158"/>
      <c r="Y25" s="158"/>
      <c r="Z25" s="158">
        <v>2</v>
      </c>
      <c r="AA25" s="158"/>
      <c r="AB25" s="158"/>
      <c r="AC25" s="163">
        <f t="shared" si="1"/>
        <v>52</v>
      </c>
      <c r="AD25" s="164">
        <f t="shared" si="2"/>
        <v>200.65</v>
      </c>
      <c r="AE25" s="158">
        <v>19</v>
      </c>
      <c r="AF25" s="24"/>
      <c r="AJ25" s="155"/>
      <c r="AK25" s="155"/>
      <c r="AL25" s="155"/>
      <c r="AM25" s="155"/>
      <c r="AN25" s="155"/>
      <c r="AO25" s="155"/>
      <c r="AP25" s="155"/>
    </row>
    <row r="26" spans="1:42" ht="13.5" customHeight="1">
      <c r="A26" s="158">
        <v>20</v>
      </c>
      <c r="B26" s="198" t="s">
        <v>172</v>
      </c>
      <c r="C26" s="39">
        <v>1993</v>
      </c>
      <c r="D26" s="24" t="s">
        <v>173</v>
      </c>
      <c r="E26" s="39" t="s">
        <v>7</v>
      </c>
      <c r="F26" s="159">
        <v>24</v>
      </c>
      <c r="G26" s="161">
        <v>25.34</v>
      </c>
      <c r="H26" s="159">
        <v>21</v>
      </c>
      <c r="I26" s="161">
        <v>10.35</v>
      </c>
      <c r="J26" s="162">
        <f t="shared" si="0"/>
        <v>194.99</v>
      </c>
      <c r="K26" s="158"/>
      <c r="L26" s="158"/>
      <c r="M26" s="158"/>
      <c r="N26" s="158"/>
      <c r="O26" s="158"/>
      <c r="P26" s="158">
        <v>2</v>
      </c>
      <c r="Q26" s="158"/>
      <c r="R26" s="158">
        <v>2</v>
      </c>
      <c r="S26" s="158"/>
      <c r="T26" s="158">
        <v>50</v>
      </c>
      <c r="U26" s="158"/>
      <c r="V26" s="158"/>
      <c r="W26" s="158">
        <v>2</v>
      </c>
      <c r="X26" s="158"/>
      <c r="Y26" s="158"/>
      <c r="Z26" s="158"/>
      <c r="AA26" s="158">
        <v>2</v>
      </c>
      <c r="AB26" s="158"/>
      <c r="AC26" s="163">
        <f t="shared" si="1"/>
        <v>58</v>
      </c>
      <c r="AD26" s="164">
        <f t="shared" si="2"/>
        <v>252.99</v>
      </c>
      <c r="AE26" s="158">
        <v>20</v>
      </c>
      <c r="AF26" s="24"/>
      <c r="AJ26" s="155"/>
      <c r="AK26" s="155"/>
      <c r="AL26" s="155"/>
      <c r="AM26" s="155"/>
      <c r="AN26" s="155"/>
      <c r="AO26" s="155"/>
      <c r="AP26" s="155"/>
    </row>
    <row r="27" spans="1:58" s="82" customFormat="1" ht="30" customHeight="1">
      <c r="A27" s="361" t="s">
        <v>330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151"/>
    </row>
    <row r="28" spans="1:42" ht="16.5" customHeight="1">
      <c r="A28" s="314" t="s">
        <v>327</v>
      </c>
      <c r="B28" s="314" t="s">
        <v>12</v>
      </c>
      <c r="C28" s="314" t="s">
        <v>324</v>
      </c>
      <c r="D28" s="316" t="s">
        <v>13</v>
      </c>
      <c r="E28" s="314" t="s">
        <v>325</v>
      </c>
      <c r="F28" s="321" t="s">
        <v>326</v>
      </c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22"/>
      <c r="AE28" s="326" t="s">
        <v>17</v>
      </c>
      <c r="AF28" s="314" t="s">
        <v>136</v>
      </c>
      <c r="AJ28" s="155"/>
      <c r="AK28" s="155"/>
      <c r="AL28" s="155"/>
      <c r="AM28" s="155"/>
      <c r="AN28" s="155"/>
      <c r="AO28" s="155"/>
      <c r="AP28" s="155"/>
    </row>
    <row r="29" spans="1:42" ht="15.75" customHeight="1">
      <c r="A29" s="315"/>
      <c r="B29" s="358"/>
      <c r="C29" s="315"/>
      <c r="D29" s="360"/>
      <c r="E29" s="315"/>
      <c r="F29" s="321" t="s">
        <v>43</v>
      </c>
      <c r="G29" s="322"/>
      <c r="H29" s="321" t="s">
        <v>44</v>
      </c>
      <c r="I29" s="322"/>
      <c r="J29" s="169" t="s">
        <v>1</v>
      </c>
      <c r="K29" s="170">
        <v>1</v>
      </c>
      <c r="L29" s="170">
        <v>2</v>
      </c>
      <c r="M29" s="170">
        <v>3</v>
      </c>
      <c r="N29" s="170">
        <v>4</v>
      </c>
      <c r="O29" s="170">
        <v>5</v>
      </c>
      <c r="P29" s="170">
        <v>6</v>
      </c>
      <c r="Q29" s="170">
        <v>7</v>
      </c>
      <c r="R29" s="170">
        <v>8</v>
      </c>
      <c r="S29" s="170">
        <v>9</v>
      </c>
      <c r="T29" s="170">
        <v>10</v>
      </c>
      <c r="U29" s="170">
        <v>11</v>
      </c>
      <c r="V29" s="170">
        <v>12</v>
      </c>
      <c r="W29" s="170">
        <v>13</v>
      </c>
      <c r="X29" s="170">
        <v>14</v>
      </c>
      <c r="Y29" s="170">
        <v>15</v>
      </c>
      <c r="Z29" s="170">
        <v>16</v>
      </c>
      <c r="AA29" s="170">
        <v>17</v>
      </c>
      <c r="AB29" s="170">
        <v>18</v>
      </c>
      <c r="AC29" s="217" t="s">
        <v>2</v>
      </c>
      <c r="AD29" s="217" t="s">
        <v>301</v>
      </c>
      <c r="AE29" s="357"/>
      <c r="AF29" s="358"/>
      <c r="AJ29" s="155"/>
      <c r="AK29" s="155"/>
      <c r="AL29" s="155"/>
      <c r="AM29" s="155"/>
      <c r="AN29" s="155"/>
      <c r="AO29" s="155"/>
      <c r="AP29" s="155"/>
    </row>
    <row r="30" spans="1:35" ht="25.5" customHeight="1">
      <c r="A30" s="70">
        <v>1</v>
      </c>
      <c r="B30" s="60" t="s">
        <v>210</v>
      </c>
      <c r="C30" s="24" t="s">
        <v>211</v>
      </c>
      <c r="D30" s="24" t="s">
        <v>5</v>
      </c>
      <c r="E30" s="2" t="s">
        <v>212</v>
      </c>
      <c r="F30" s="159">
        <v>15</v>
      </c>
      <c r="G30" s="161">
        <v>46.47</v>
      </c>
      <c r="H30" s="159">
        <v>14</v>
      </c>
      <c r="I30" s="161">
        <v>3.8</v>
      </c>
      <c r="J30" s="162">
        <f aca="true" t="shared" si="3" ref="J30:J45">((F30-H30)*60)+(G30-I30)</f>
        <v>102.67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>
        <v>2</v>
      </c>
      <c r="Z30" s="158"/>
      <c r="AA30" s="158"/>
      <c r="AB30" s="158"/>
      <c r="AC30" s="163">
        <f aca="true" t="shared" si="4" ref="AC30:AC45">SUM(K30+L30+M30+N30+O30+P30+Q30+R30+S30+T30+U30+V30+W30+X30+Y30+Z30+AA30+AB30)</f>
        <v>2</v>
      </c>
      <c r="AD30" s="164">
        <f aca="true" t="shared" si="5" ref="AD30:AD45">SUM(J30+AC30)</f>
        <v>104.67</v>
      </c>
      <c r="AE30" s="158">
        <v>1</v>
      </c>
      <c r="AF30" s="24" t="s">
        <v>49</v>
      </c>
      <c r="AH30" s="152"/>
      <c r="AI30" s="152"/>
    </row>
    <row r="31" spans="1:35" ht="25.5" customHeight="1">
      <c r="A31" s="70">
        <v>2</v>
      </c>
      <c r="B31" s="60" t="s">
        <v>278</v>
      </c>
      <c r="C31" s="24" t="s">
        <v>193</v>
      </c>
      <c r="D31" s="24" t="s">
        <v>5</v>
      </c>
      <c r="E31" s="2" t="s">
        <v>176</v>
      </c>
      <c r="F31" s="159">
        <v>8</v>
      </c>
      <c r="G31" s="161">
        <v>57.11</v>
      </c>
      <c r="H31" s="159">
        <v>7</v>
      </c>
      <c r="I31" s="161">
        <v>3.85</v>
      </c>
      <c r="J31" s="162">
        <f t="shared" si="3"/>
        <v>113.25999999999999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163">
        <f t="shared" si="4"/>
        <v>0</v>
      </c>
      <c r="AD31" s="164">
        <f t="shared" si="5"/>
        <v>113.25999999999999</v>
      </c>
      <c r="AE31" s="158">
        <v>2</v>
      </c>
      <c r="AF31" s="24" t="s">
        <v>49</v>
      </c>
      <c r="AH31" s="152"/>
      <c r="AI31" s="152"/>
    </row>
    <row r="32" spans="1:35" ht="25.5" customHeight="1">
      <c r="A32" s="70">
        <v>3</v>
      </c>
      <c r="B32" s="63" t="s">
        <v>84</v>
      </c>
      <c r="C32" s="39" t="s">
        <v>170</v>
      </c>
      <c r="D32" s="24" t="s">
        <v>3</v>
      </c>
      <c r="E32" s="39" t="s">
        <v>80</v>
      </c>
      <c r="F32" s="159">
        <v>2</v>
      </c>
      <c r="G32" s="161">
        <v>56.65</v>
      </c>
      <c r="H32" s="159">
        <v>1</v>
      </c>
      <c r="I32" s="161">
        <v>4.46</v>
      </c>
      <c r="J32" s="162">
        <f t="shared" si="3"/>
        <v>112.19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>
        <v>2</v>
      </c>
      <c r="X32" s="24"/>
      <c r="Y32" s="24"/>
      <c r="Z32" s="24"/>
      <c r="AA32" s="24"/>
      <c r="AB32" s="24"/>
      <c r="AC32" s="163">
        <f t="shared" si="4"/>
        <v>2</v>
      </c>
      <c r="AD32" s="164">
        <f t="shared" si="5"/>
        <v>114.19</v>
      </c>
      <c r="AE32" s="158">
        <v>3</v>
      </c>
      <c r="AF32" s="24" t="s">
        <v>49</v>
      </c>
      <c r="AH32" s="152"/>
      <c r="AI32" s="152"/>
    </row>
    <row r="33" spans="1:35" ht="25.5" customHeight="1">
      <c r="A33" s="70">
        <v>4</v>
      </c>
      <c r="B33" s="60" t="s">
        <v>276</v>
      </c>
      <c r="C33" s="24" t="s">
        <v>192</v>
      </c>
      <c r="D33" s="24" t="s">
        <v>5</v>
      </c>
      <c r="E33" s="2" t="s">
        <v>178</v>
      </c>
      <c r="F33" s="159">
        <v>45</v>
      </c>
      <c r="G33" s="161">
        <v>1.99</v>
      </c>
      <c r="H33" s="159">
        <v>43</v>
      </c>
      <c r="I33" s="161">
        <v>4.47</v>
      </c>
      <c r="J33" s="162">
        <f t="shared" si="3"/>
        <v>117.52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>
        <v>2</v>
      </c>
      <c r="Z33" s="158"/>
      <c r="AA33" s="158"/>
      <c r="AB33" s="158"/>
      <c r="AC33" s="163">
        <f t="shared" si="4"/>
        <v>2</v>
      </c>
      <c r="AD33" s="164">
        <f t="shared" si="5"/>
        <v>119.52</v>
      </c>
      <c r="AE33" s="158">
        <v>4</v>
      </c>
      <c r="AF33" s="24" t="s">
        <v>49</v>
      </c>
      <c r="AH33" s="152"/>
      <c r="AI33" s="152"/>
    </row>
    <row r="34" spans="1:35" ht="25.5" customHeight="1">
      <c r="A34" s="70">
        <v>5</v>
      </c>
      <c r="B34" s="60" t="s">
        <v>274</v>
      </c>
      <c r="C34" s="24" t="s">
        <v>190</v>
      </c>
      <c r="D34" s="24" t="s">
        <v>5</v>
      </c>
      <c r="E34" s="2" t="s">
        <v>176</v>
      </c>
      <c r="F34" s="159">
        <v>54</v>
      </c>
      <c r="G34" s="161">
        <v>1.17</v>
      </c>
      <c r="H34" s="159">
        <v>52</v>
      </c>
      <c r="I34" s="161">
        <v>1.84</v>
      </c>
      <c r="J34" s="162">
        <f t="shared" si="3"/>
        <v>119.33</v>
      </c>
      <c r="K34" s="158"/>
      <c r="L34" s="158"/>
      <c r="M34" s="158">
        <v>2</v>
      </c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63">
        <f t="shared" si="4"/>
        <v>2</v>
      </c>
      <c r="AD34" s="164">
        <f t="shared" si="5"/>
        <v>121.33</v>
      </c>
      <c r="AE34" s="166">
        <v>5</v>
      </c>
      <c r="AF34" s="24" t="s">
        <v>49</v>
      </c>
      <c r="AH34" s="152"/>
      <c r="AI34" s="152"/>
    </row>
    <row r="35" spans="1:35" ht="25.5" customHeight="1">
      <c r="A35" s="70">
        <v>6</v>
      </c>
      <c r="B35" s="60" t="s">
        <v>202</v>
      </c>
      <c r="C35" s="24" t="s">
        <v>204</v>
      </c>
      <c r="D35" s="24" t="s">
        <v>5</v>
      </c>
      <c r="E35" s="2" t="s">
        <v>213</v>
      </c>
      <c r="F35" s="159">
        <v>53</v>
      </c>
      <c r="G35" s="161">
        <v>14.18</v>
      </c>
      <c r="H35" s="159">
        <v>51</v>
      </c>
      <c r="I35" s="161">
        <v>8.44</v>
      </c>
      <c r="J35" s="162">
        <f t="shared" si="3"/>
        <v>125.74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63">
        <f t="shared" si="4"/>
        <v>0</v>
      </c>
      <c r="AD35" s="164">
        <f t="shared" si="5"/>
        <v>125.74</v>
      </c>
      <c r="AE35" s="158">
        <v>6</v>
      </c>
      <c r="AF35" s="24" t="s">
        <v>49</v>
      </c>
      <c r="AG35" s="152"/>
      <c r="AH35" s="152"/>
      <c r="AI35" s="152"/>
    </row>
    <row r="36" spans="1:32" ht="25.5" customHeight="1">
      <c r="A36" s="70">
        <v>7</v>
      </c>
      <c r="B36" s="63" t="s">
        <v>279</v>
      </c>
      <c r="C36" s="39" t="s">
        <v>258</v>
      </c>
      <c r="D36" s="24" t="s">
        <v>3</v>
      </c>
      <c r="E36" s="39" t="s">
        <v>177</v>
      </c>
      <c r="F36" s="159">
        <v>55</v>
      </c>
      <c r="G36" s="161">
        <v>12.46</v>
      </c>
      <c r="H36" s="159">
        <v>53</v>
      </c>
      <c r="I36" s="161">
        <v>4.14</v>
      </c>
      <c r="J36" s="162">
        <f t="shared" si="3"/>
        <v>128.32</v>
      </c>
      <c r="K36" s="158"/>
      <c r="L36" s="158"/>
      <c r="M36" s="158"/>
      <c r="N36" s="158">
        <v>2</v>
      </c>
      <c r="O36" s="158"/>
      <c r="P36" s="158"/>
      <c r="Q36" s="158">
        <v>2</v>
      </c>
      <c r="R36" s="158">
        <v>2</v>
      </c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63">
        <f t="shared" si="4"/>
        <v>6</v>
      </c>
      <c r="AD36" s="164">
        <f t="shared" si="5"/>
        <v>134.32</v>
      </c>
      <c r="AE36" s="158">
        <v>7</v>
      </c>
      <c r="AF36" s="24" t="s">
        <v>49</v>
      </c>
    </row>
    <row r="37" spans="1:32" ht="25.5" customHeight="1">
      <c r="A37" s="70">
        <v>8</v>
      </c>
      <c r="B37" s="60" t="s">
        <v>272</v>
      </c>
      <c r="C37" s="24" t="s">
        <v>184</v>
      </c>
      <c r="D37" s="24" t="s">
        <v>73</v>
      </c>
      <c r="E37" s="2" t="s">
        <v>185</v>
      </c>
      <c r="F37" s="159">
        <v>51</v>
      </c>
      <c r="G37" s="161">
        <v>16.74</v>
      </c>
      <c r="H37" s="159">
        <v>49</v>
      </c>
      <c r="I37" s="161">
        <v>1.83</v>
      </c>
      <c r="J37" s="162">
        <f t="shared" si="3"/>
        <v>134.91</v>
      </c>
      <c r="K37" s="158"/>
      <c r="L37" s="158"/>
      <c r="M37" s="158"/>
      <c r="N37" s="158"/>
      <c r="O37" s="158"/>
      <c r="P37" s="158"/>
      <c r="Q37" s="158"/>
      <c r="R37" s="158">
        <v>2</v>
      </c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63">
        <f t="shared" si="4"/>
        <v>2</v>
      </c>
      <c r="AD37" s="164">
        <f t="shared" si="5"/>
        <v>136.91</v>
      </c>
      <c r="AE37" s="158">
        <v>8</v>
      </c>
      <c r="AF37" s="24" t="s">
        <v>49</v>
      </c>
    </row>
    <row r="38" spans="1:32" ht="25.5" customHeight="1">
      <c r="A38" s="70">
        <v>9</v>
      </c>
      <c r="B38" s="63" t="s">
        <v>118</v>
      </c>
      <c r="C38" s="39" t="s">
        <v>171</v>
      </c>
      <c r="D38" s="39" t="s">
        <v>3</v>
      </c>
      <c r="E38" s="39" t="s">
        <v>42</v>
      </c>
      <c r="F38" s="159">
        <v>27</v>
      </c>
      <c r="G38" s="161">
        <v>23.69</v>
      </c>
      <c r="H38" s="159">
        <v>25</v>
      </c>
      <c r="I38" s="161">
        <v>7.49</v>
      </c>
      <c r="J38" s="162">
        <f t="shared" si="3"/>
        <v>136.2</v>
      </c>
      <c r="K38" s="158"/>
      <c r="L38" s="158"/>
      <c r="M38" s="158"/>
      <c r="N38" s="158"/>
      <c r="O38" s="158"/>
      <c r="P38" s="158"/>
      <c r="Q38" s="158">
        <v>2</v>
      </c>
      <c r="R38" s="158"/>
      <c r="S38" s="158"/>
      <c r="T38" s="158"/>
      <c r="U38" s="158"/>
      <c r="V38" s="158"/>
      <c r="W38" s="158">
        <v>2</v>
      </c>
      <c r="X38" s="158"/>
      <c r="Y38" s="158"/>
      <c r="Z38" s="158"/>
      <c r="AA38" s="158"/>
      <c r="AB38" s="158"/>
      <c r="AC38" s="163">
        <f t="shared" si="4"/>
        <v>4</v>
      </c>
      <c r="AD38" s="164">
        <f t="shared" si="5"/>
        <v>140.2</v>
      </c>
      <c r="AE38" s="166">
        <v>9</v>
      </c>
      <c r="AF38" s="24" t="s">
        <v>49</v>
      </c>
    </row>
    <row r="39" spans="1:32" ht="25.5" customHeight="1">
      <c r="A39" s="70">
        <v>10</v>
      </c>
      <c r="B39" s="60" t="s">
        <v>116</v>
      </c>
      <c r="C39" s="24" t="s">
        <v>191</v>
      </c>
      <c r="D39" s="24" t="s">
        <v>5</v>
      </c>
      <c r="E39" s="2" t="s">
        <v>177</v>
      </c>
      <c r="F39" s="159">
        <v>44</v>
      </c>
      <c r="G39" s="161">
        <v>36.99</v>
      </c>
      <c r="H39" s="159">
        <v>42</v>
      </c>
      <c r="I39" s="161">
        <v>8.42</v>
      </c>
      <c r="J39" s="162">
        <f t="shared" si="3"/>
        <v>148.57</v>
      </c>
      <c r="K39" s="158"/>
      <c r="L39" s="158"/>
      <c r="M39" s="158"/>
      <c r="N39" s="158"/>
      <c r="O39" s="158"/>
      <c r="P39" s="158"/>
      <c r="Q39" s="158"/>
      <c r="R39" s="158">
        <v>2</v>
      </c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63">
        <f t="shared" si="4"/>
        <v>2</v>
      </c>
      <c r="AD39" s="164">
        <f t="shared" si="5"/>
        <v>150.57</v>
      </c>
      <c r="AE39" s="158">
        <v>10</v>
      </c>
      <c r="AF39" s="24" t="s">
        <v>49</v>
      </c>
    </row>
    <row r="40" spans="1:32" ht="25.5" customHeight="1">
      <c r="A40" s="70">
        <v>11</v>
      </c>
      <c r="B40" s="60" t="s">
        <v>295</v>
      </c>
      <c r="C40" s="24" t="s">
        <v>182</v>
      </c>
      <c r="D40" s="24" t="s">
        <v>73</v>
      </c>
      <c r="E40" s="2" t="s">
        <v>41</v>
      </c>
      <c r="F40" s="159">
        <v>55</v>
      </c>
      <c r="G40" s="161">
        <v>50.99</v>
      </c>
      <c r="H40" s="159">
        <v>54</v>
      </c>
      <c r="I40" s="161">
        <v>6.82</v>
      </c>
      <c r="J40" s="162">
        <f t="shared" si="3"/>
        <v>104.17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>
        <v>50</v>
      </c>
      <c r="W40" s="24"/>
      <c r="X40" s="24"/>
      <c r="Y40" s="24"/>
      <c r="Z40" s="24"/>
      <c r="AA40" s="24"/>
      <c r="AB40" s="24"/>
      <c r="AC40" s="163">
        <f t="shared" si="4"/>
        <v>50</v>
      </c>
      <c r="AD40" s="164">
        <f t="shared" si="5"/>
        <v>154.17000000000002</v>
      </c>
      <c r="AE40" s="158">
        <v>11</v>
      </c>
      <c r="AF40" s="158"/>
    </row>
    <row r="41" spans="1:32" ht="25.5" customHeight="1">
      <c r="A41" s="70">
        <v>12</v>
      </c>
      <c r="B41" s="63" t="s">
        <v>99</v>
      </c>
      <c r="C41" s="39" t="s">
        <v>161</v>
      </c>
      <c r="D41" s="24" t="s">
        <v>174</v>
      </c>
      <c r="E41" s="39" t="s">
        <v>162</v>
      </c>
      <c r="F41" s="159">
        <v>50</v>
      </c>
      <c r="G41" s="161">
        <v>2.02</v>
      </c>
      <c r="H41" s="159">
        <v>47</v>
      </c>
      <c r="I41" s="161">
        <v>8.62</v>
      </c>
      <c r="J41" s="162">
        <f t="shared" si="3"/>
        <v>173.4</v>
      </c>
      <c r="K41" s="158"/>
      <c r="L41" s="158"/>
      <c r="M41" s="158"/>
      <c r="N41" s="158"/>
      <c r="O41" s="158"/>
      <c r="P41" s="158"/>
      <c r="Q41" s="158"/>
      <c r="R41" s="158">
        <v>2</v>
      </c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63">
        <f t="shared" si="4"/>
        <v>2</v>
      </c>
      <c r="AD41" s="164">
        <f t="shared" si="5"/>
        <v>175.4</v>
      </c>
      <c r="AE41" s="158">
        <v>12</v>
      </c>
      <c r="AF41" s="158"/>
    </row>
    <row r="42" spans="1:32" ht="25.5" customHeight="1">
      <c r="A42" s="70">
        <v>13</v>
      </c>
      <c r="B42" s="63" t="s">
        <v>220</v>
      </c>
      <c r="C42" s="39" t="s">
        <v>221</v>
      </c>
      <c r="D42" s="24" t="s">
        <v>174</v>
      </c>
      <c r="E42" s="39" t="s">
        <v>222</v>
      </c>
      <c r="F42" s="159">
        <v>43</v>
      </c>
      <c r="G42" s="161">
        <v>54.92</v>
      </c>
      <c r="H42" s="159">
        <v>41</v>
      </c>
      <c r="I42" s="161">
        <v>1.66</v>
      </c>
      <c r="J42" s="162">
        <f t="shared" si="3"/>
        <v>173.26</v>
      </c>
      <c r="K42" s="158"/>
      <c r="L42" s="158"/>
      <c r="M42" s="158"/>
      <c r="N42" s="158"/>
      <c r="O42" s="158"/>
      <c r="P42" s="158"/>
      <c r="Q42" s="158">
        <v>2</v>
      </c>
      <c r="R42" s="158"/>
      <c r="S42" s="158"/>
      <c r="T42" s="158"/>
      <c r="U42" s="158"/>
      <c r="V42" s="158"/>
      <c r="W42" s="158"/>
      <c r="X42" s="158">
        <v>2</v>
      </c>
      <c r="Y42" s="158"/>
      <c r="Z42" s="158"/>
      <c r="AA42" s="158"/>
      <c r="AB42" s="158"/>
      <c r="AC42" s="163">
        <f t="shared" si="4"/>
        <v>4</v>
      </c>
      <c r="AD42" s="164">
        <f t="shared" si="5"/>
        <v>177.26</v>
      </c>
      <c r="AE42" s="166">
        <v>13</v>
      </c>
      <c r="AF42" s="158"/>
    </row>
    <row r="43" spans="1:32" ht="25.5" customHeight="1">
      <c r="A43" s="70">
        <v>14</v>
      </c>
      <c r="B43" s="63" t="s">
        <v>257</v>
      </c>
      <c r="C43" s="39" t="s">
        <v>264</v>
      </c>
      <c r="D43" s="24" t="s">
        <v>3</v>
      </c>
      <c r="E43" s="39" t="s">
        <v>263</v>
      </c>
      <c r="F43" s="159">
        <v>47</v>
      </c>
      <c r="G43" s="161">
        <v>25.11</v>
      </c>
      <c r="H43" s="159">
        <v>45</v>
      </c>
      <c r="I43" s="161">
        <v>3.47</v>
      </c>
      <c r="J43" s="162">
        <f t="shared" si="3"/>
        <v>141.64</v>
      </c>
      <c r="K43" s="158"/>
      <c r="L43" s="158"/>
      <c r="M43" s="158">
        <v>2</v>
      </c>
      <c r="N43" s="158"/>
      <c r="O43" s="158"/>
      <c r="P43" s="158"/>
      <c r="Q43" s="158"/>
      <c r="R43" s="158">
        <v>50</v>
      </c>
      <c r="S43" s="158"/>
      <c r="T43" s="158"/>
      <c r="U43" s="158">
        <v>2</v>
      </c>
      <c r="V43" s="158"/>
      <c r="W43" s="158">
        <v>2</v>
      </c>
      <c r="X43" s="158"/>
      <c r="Y43" s="158"/>
      <c r="Z43" s="158"/>
      <c r="AA43" s="158"/>
      <c r="AB43" s="158"/>
      <c r="AC43" s="163">
        <f t="shared" si="4"/>
        <v>56</v>
      </c>
      <c r="AD43" s="164">
        <f t="shared" si="5"/>
        <v>197.64</v>
      </c>
      <c r="AE43" s="158">
        <v>14</v>
      </c>
      <c r="AF43" s="158"/>
    </row>
    <row r="44" spans="1:32" ht="25.5" customHeight="1">
      <c r="A44" s="70">
        <v>15</v>
      </c>
      <c r="B44" s="60" t="s">
        <v>179</v>
      </c>
      <c r="C44" s="24" t="s">
        <v>181</v>
      </c>
      <c r="D44" s="24" t="s">
        <v>73</v>
      </c>
      <c r="E44" s="24" t="s">
        <v>180</v>
      </c>
      <c r="F44" s="159">
        <v>46</v>
      </c>
      <c r="G44" s="161">
        <v>33.22</v>
      </c>
      <c r="H44" s="159">
        <v>44</v>
      </c>
      <c r="I44" s="161">
        <v>3.48</v>
      </c>
      <c r="J44" s="162">
        <f t="shared" si="3"/>
        <v>149.74</v>
      </c>
      <c r="K44" s="158"/>
      <c r="L44" s="158"/>
      <c r="M44" s="158"/>
      <c r="N44" s="158"/>
      <c r="O44" s="158"/>
      <c r="P44" s="158"/>
      <c r="Q44" s="158"/>
      <c r="R44" s="158">
        <v>50</v>
      </c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63">
        <f t="shared" si="4"/>
        <v>50</v>
      </c>
      <c r="AD44" s="164">
        <f t="shared" si="5"/>
        <v>199.74</v>
      </c>
      <c r="AE44" s="158">
        <v>15</v>
      </c>
      <c r="AF44" s="158"/>
    </row>
    <row r="45" spans="1:32" ht="25.5" customHeight="1">
      <c r="A45" s="70">
        <v>16</v>
      </c>
      <c r="B45" s="63" t="s">
        <v>293</v>
      </c>
      <c r="C45" s="39" t="s">
        <v>294</v>
      </c>
      <c r="D45" s="24" t="s">
        <v>174</v>
      </c>
      <c r="E45" s="39">
        <v>1</v>
      </c>
      <c r="F45" s="159">
        <v>58</v>
      </c>
      <c r="G45" s="161">
        <v>6.86</v>
      </c>
      <c r="H45" s="159">
        <v>55</v>
      </c>
      <c r="I45" s="161">
        <v>5.87</v>
      </c>
      <c r="J45" s="162">
        <f t="shared" si="3"/>
        <v>180.99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>
        <v>50</v>
      </c>
      <c r="W45" s="24"/>
      <c r="X45" s="24"/>
      <c r="Y45" s="24"/>
      <c r="Z45" s="24"/>
      <c r="AA45" s="24"/>
      <c r="AB45" s="24"/>
      <c r="AC45" s="163">
        <f t="shared" si="4"/>
        <v>50</v>
      </c>
      <c r="AD45" s="164">
        <f t="shared" si="5"/>
        <v>230.99</v>
      </c>
      <c r="AE45" s="158">
        <v>16</v>
      </c>
      <c r="AF45" s="158"/>
    </row>
    <row r="46" spans="1:58" s="81" customFormat="1" ht="20.25" customHeight="1">
      <c r="A46" s="346" t="s">
        <v>296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84"/>
    </row>
    <row r="47" spans="1:58" s="82" customFormat="1" ht="21.75" customHeight="1">
      <c r="A47" s="346" t="s">
        <v>310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151"/>
    </row>
    <row r="48" spans="1:58" s="82" customFormat="1" ht="19.5" customHeight="1">
      <c r="A48" s="346" t="s">
        <v>331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151"/>
    </row>
    <row r="49" spans="1:57" s="84" customFormat="1" ht="15.75" customHeight="1">
      <c r="A49" s="334" t="s">
        <v>328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83"/>
      <c r="AH49" s="151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151"/>
      <c r="BB49" s="83"/>
      <c r="BC49" s="335" t="s">
        <v>311</v>
      </c>
      <c r="BD49" s="335"/>
      <c r="BE49" s="86"/>
    </row>
    <row r="50" spans="1:42" ht="18" customHeight="1">
      <c r="A50" s="314" t="s">
        <v>327</v>
      </c>
      <c r="B50" s="314" t="s">
        <v>12</v>
      </c>
      <c r="C50" s="314" t="s">
        <v>324</v>
      </c>
      <c r="D50" s="316" t="s">
        <v>13</v>
      </c>
      <c r="E50" s="314" t="s">
        <v>325</v>
      </c>
      <c r="F50" s="321" t="s">
        <v>326</v>
      </c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22"/>
      <c r="AE50" s="326" t="s">
        <v>17</v>
      </c>
      <c r="AF50" s="314" t="s">
        <v>136</v>
      </c>
      <c r="AJ50" s="155"/>
      <c r="AK50" s="155"/>
      <c r="AL50" s="155"/>
      <c r="AM50" s="155"/>
      <c r="AN50" s="155"/>
      <c r="AO50" s="155"/>
      <c r="AP50" s="155"/>
    </row>
    <row r="51" spans="1:42" ht="18" customHeight="1">
      <c r="A51" s="315"/>
      <c r="B51" s="358"/>
      <c r="C51" s="315"/>
      <c r="D51" s="360"/>
      <c r="E51" s="315"/>
      <c r="F51" s="321" t="s">
        <v>43</v>
      </c>
      <c r="G51" s="322"/>
      <c r="H51" s="321" t="s">
        <v>44</v>
      </c>
      <c r="I51" s="322"/>
      <c r="J51" s="169" t="s">
        <v>1</v>
      </c>
      <c r="K51" s="170">
        <v>1</v>
      </c>
      <c r="L51" s="170">
        <v>2</v>
      </c>
      <c r="M51" s="170">
        <v>3</v>
      </c>
      <c r="N51" s="170">
        <v>4</v>
      </c>
      <c r="O51" s="170">
        <v>5</v>
      </c>
      <c r="P51" s="170">
        <v>6</v>
      </c>
      <c r="Q51" s="170">
        <v>7</v>
      </c>
      <c r="R51" s="170">
        <v>8</v>
      </c>
      <c r="S51" s="170">
        <v>9</v>
      </c>
      <c r="T51" s="170">
        <v>10</v>
      </c>
      <c r="U51" s="170">
        <v>11</v>
      </c>
      <c r="V51" s="170">
        <v>12</v>
      </c>
      <c r="W51" s="170">
        <v>13</v>
      </c>
      <c r="X51" s="170">
        <v>14</v>
      </c>
      <c r="Y51" s="170">
        <v>15</v>
      </c>
      <c r="Z51" s="170">
        <v>16</v>
      </c>
      <c r="AA51" s="170">
        <v>17</v>
      </c>
      <c r="AB51" s="170">
        <v>18</v>
      </c>
      <c r="AC51" s="217" t="s">
        <v>2</v>
      </c>
      <c r="AD51" s="217" t="s">
        <v>301</v>
      </c>
      <c r="AE51" s="357"/>
      <c r="AF51" s="358"/>
      <c r="AJ51" s="155"/>
      <c r="AK51" s="155"/>
      <c r="AL51" s="155"/>
      <c r="AM51" s="155"/>
      <c r="AN51" s="155"/>
      <c r="AO51" s="155"/>
      <c r="AP51" s="155"/>
    </row>
    <row r="52" spans="1:42" ht="18" customHeight="1">
      <c r="A52" s="70">
        <v>1</v>
      </c>
      <c r="B52" s="60" t="s">
        <v>8</v>
      </c>
      <c r="C52" s="24">
        <v>1996</v>
      </c>
      <c r="D52" s="24" t="s">
        <v>5</v>
      </c>
      <c r="E52" s="2" t="s">
        <v>4</v>
      </c>
      <c r="F52" s="159">
        <v>47</v>
      </c>
      <c r="G52" s="161">
        <v>29.62</v>
      </c>
      <c r="H52" s="159">
        <v>46</v>
      </c>
      <c r="I52" s="161">
        <v>3.59</v>
      </c>
      <c r="J52" s="162">
        <f aca="true" t="shared" si="6" ref="J52:J88">((F52-H52)*60)+(G52-I52)</f>
        <v>86.03</v>
      </c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63">
        <f aca="true" t="shared" si="7" ref="AC52:AC101">SUM(K52+L52+M52+N52+O52+P52+Q52+R52+S52+T52+U52+V52+W52+X52+Y52+Z52+AA52+AB52)</f>
        <v>0</v>
      </c>
      <c r="AD52" s="164">
        <f aca="true" t="shared" si="8" ref="AD52:AD101">SUM(J52+AC52)</f>
        <v>86.03</v>
      </c>
      <c r="AE52" s="158">
        <v>1</v>
      </c>
      <c r="AF52" s="24" t="s">
        <v>49</v>
      </c>
      <c r="AJ52" s="155"/>
      <c r="AK52" s="155"/>
      <c r="AL52" s="155"/>
      <c r="AM52" s="155"/>
      <c r="AN52" s="155"/>
      <c r="AO52" s="155"/>
      <c r="AP52" s="155"/>
    </row>
    <row r="53" spans="1:42" ht="18" customHeight="1">
      <c r="A53" s="70">
        <v>2</v>
      </c>
      <c r="B53" s="60" t="s">
        <v>6</v>
      </c>
      <c r="C53" s="24">
        <v>1994</v>
      </c>
      <c r="D53" s="24" t="s">
        <v>5</v>
      </c>
      <c r="E53" s="2" t="s">
        <v>19</v>
      </c>
      <c r="F53" s="159">
        <v>45</v>
      </c>
      <c r="G53" s="161">
        <v>29.24</v>
      </c>
      <c r="H53" s="159">
        <v>44</v>
      </c>
      <c r="I53" s="161">
        <v>1.31</v>
      </c>
      <c r="J53" s="162">
        <f t="shared" si="6"/>
        <v>87.93</v>
      </c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63">
        <f t="shared" si="7"/>
        <v>0</v>
      </c>
      <c r="AD53" s="164">
        <f t="shared" si="8"/>
        <v>87.93</v>
      </c>
      <c r="AE53" s="158">
        <v>2</v>
      </c>
      <c r="AF53" s="24" t="s">
        <v>49</v>
      </c>
      <c r="AJ53" s="155"/>
      <c r="AK53" s="155"/>
      <c r="AL53" s="155"/>
      <c r="AM53" s="155"/>
      <c r="AN53" s="155"/>
      <c r="AO53" s="155"/>
      <c r="AP53" s="155"/>
    </row>
    <row r="54" spans="1:42" ht="18" customHeight="1">
      <c r="A54" s="70">
        <v>3</v>
      </c>
      <c r="B54" s="60" t="s">
        <v>23</v>
      </c>
      <c r="C54" s="24">
        <v>1989</v>
      </c>
      <c r="D54" s="24" t="s">
        <v>5</v>
      </c>
      <c r="E54" s="2" t="s">
        <v>19</v>
      </c>
      <c r="F54" s="159">
        <v>48</v>
      </c>
      <c r="G54" s="161">
        <v>31.69</v>
      </c>
      <c r="H54" s="159">
        <v>47</v>
      </c>
      <c r="I54" s="161">
        <v>3.1</v>
      </c>
      <c r="J54" s="162">
        <f t="shared" si="6"/>
        <v>88.59</v>
      </c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63">
        <f t="shared" si="7"/>
        <v>0</v>
      </c>
      <c r="AD54" s="164">
        <f t="shared" si="8"/>
        <v>88.59</v>
      </c>
      <c r="AE54" s="158">
        <v>3</v>
      </c>
      <c r="AF54" s="24" t="s">
        <v>49</v>
      </c>
      <c r="AJ54" s="155"/>
      <c r="AK54" s="155"/>
      <c r="AL54" s="155"/>
      <c r="AM54" s="155"/>
      <c r="AN54" s="155"/>
      <c r="AO54" s="155"/>
      <c r="AP54" s="155"/>
    </row>
    <row r="55" spans="1:42" ht="18" customHeight="1">
      <c r="A55" s="70">
        <v>4</v>
      </c>
      <c r="B55" s="60" t="s">
        <v>10</v>
      </c>
      <c r="C55" s="24">
        <v>1996</v>
      </c>
      <c r="D55" s="24" t="s">
        <v>5</v>
      </c>
      <c r="E55" s="2" t="s">
        <v>4</v>
      </c>
      <c r="F55" s="159">
        <v>30</v>
      </c>
      <c r="G55" s="161">
        <v>35.11</v>
      </c>
      <c r="H55" s="159">
        <v>29</v>
      </c>
      <c r="I55" s="161">
        <v>3.43</v>
      </c>
      <c r="J55" s="162">
        <f t="shared" si="6"/>
        <v>91.68</v>
      </c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63">
        <f t="shared" si="7"/>
        <v>0</v>
      </c>
      <c r="AD55" s="164">
        <f t="shared" si="8"/>
        <v>91.68</v>
      </c>
      <c r="AE55" s="158">
        <v>4</v>
      </c>
      <c r="AF55" s="24" t="s">
        <v>49</v>
      </c>
      <c r="AJ55" s="155"/>
      <c r="AK55" s="155"/>
      <c r="AL55" s="155"/>
      <c r="AM55" s="155"/>
      <c r="AN55" s="155"/>
      <c r="AO55" s="155"/>
      <c r="AP55" s="155"/>
    </row>
    <row r="56" spans="1:42" ht="18" customHeight="1">
      <c r="A56" s="70">
        <v>5</v>
      </c>
      <c r="B56" s="60" t="s">
        <v>79</v>
      </c>
      <c r="C56" s="24">
        <v>1981</v>
      </c>
      <c r="D56" s="24" t="s">
        <v>73</v>
      </c>
      <c r="E56" s="2" t="s">
        <v>19</v>
      </c>
      <c r="F56" s="159">
        <v>15</v>
      </c>
      <c r="G56" s="161">
        <v>35.46</v>
      </c>
      <c r="H56" s="159">
        <v>14</v>
      </c>
      <c r="I56" s="161">
        <v>3.26</v>
      </c>
      <c r="J56" s="162">
        <f t="shared" si="6"/>
        <v>92.2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163">
        <f t="shared" si="7"/>
        <v>0</v>
      </c>
      <c r="AD56" s="164">
        <f t="shared" si="8"/>
        <v>92.2</v>
      </c>
      <c r="AE56" s="158">
        <v>5</v>
      </c>
      <c r="AF56" s="24" t="s">
        <v>49</v>
      </c>
      <c r="AJ56" s="155"/>
      <c r="AK56" s="155"/>
      <c r="AL56" s="155"/>
      <c r="AM56" s="155"/>
      <c r="AN56" s="155"/>
      <c r="AO56" s="155"/>
      <c r="AP56" s="155"/>
    </row>
    <row r="57" spans="1:42" ht="18" customHeight="1">
      <c r="A57" s="70">
        <v>6</v>
      </c>
      <c r="B57" s="61" t="s">
        <v>126</v>
      </c>
      <c r="C57" s="24">
        <v>1976</v>
      </c>
      <c r="D57" s="24" t="s">
        <v>5</v>
      </c>
      <c r="E57" s="2" t="s">
        <v>19</v>
      </c>
      <c r="F57" s="159">
        <v>43</v>
      </c>
      <c r="G57" s="161">
        <v>33.56</v>
      </c>
      <c r="H57" s="159">
        <v>42</v>
      </c>
      <c r="I57" s="161">
        <v>2.88</v>
      </c>
      <c r="J57" s="162">
        <f t="shared" si="6"/>
        <v>90.68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>
        <v>2</v>
      </c>
      <c r="X57" s="158"/>
      <c r="Y57" s="158"/>
      <c r="Z57" s="158"/>
      <c r="AA57" s="158"/>
      <c r="AB57" s="158"/>
      <c r="AC57" s="163">
        <f t="shared" si="7"/>
        <v>2</v>
      </c>
      <c r="AD57" s="164">
        <f t="shared" si="8"/>
        <v>92.68</v>
      </c>
      <c r="AE57" s="158">
        <v>6</v>
      </c>
      <c r="AF57" s="24" t="s">
        <v>49</v>
      </c>
      <c r="AJ57" s="155"/>
      <c r="AK57" s="155"/>
      <c r="AL57" s="155"/>
      <c r="AM57" s="155"/>
      <c r="AN57" s="155"/>
      <c r="AO57" s="155"/>
      <c r="AP57" s="155"/>
    </row>
    <row r="58" spans="1:42" ht="18" customHeight="1">
      <c r="A58" s="70">
        <v>7</v>
      </c>
      <c r="B58" s="60" t="s">
        <v>199</v>
      </c>
      <c r="C58" s="24">
        <v>1995</v>
      </c>
      <c r="D58" s="24" t="s">
        <v>5</v>
      </c>
      <c r="E58" s="2" t="s">
        <v>19</v>
      </c>
      <c r="F58" s="159">
        <v>22</v>
      </c>
      <c r="G58" s="161">
        <v>35.28</v>
      </c>
      <c r="H58" s="159">
        <v>21</v>
      </c>
      <c r="I58" s="161">
        <v>2.29</v>
      </c>
      <c r="J58" s="162">
        <f t="shared" si="6"/>
        <v>92.99000000000001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63">
        <f t="shared" si="7"/>
        <v>0</v>
      </c>
      <c r="AD58" s="164">
        <f t="shared" si="8"/>
        <v>92.99000000000001</v>
      </c>
      <c r="AE58" s="158">
        <v>7</v>
      </c>
      <c r="AF58" s="24" t="s">
        <v>49</v>
      </c>
      <c r="AJ58" s="155"/>
      <c r="AK58" s="155"/>
      <c r="AL58" s="155"/>
      <c r="AM58" s="155"/>
      <c r="AN58" s="155"/>
      <c r="AO58" s="155"/>
      <c r="AP58" s="155"/>
    </row>
    <row r="59" spans="1:42" ht="18" customHeight="1">
      <c r="A59" s="70">
        <v>8</v>
      </c>
      <c r="B59" s="60" t="s">
        <v>75</v>
      </c>
      <c r="C59" s="24">
        <v>1982</v>
      </c>
      <c r="D59" s="24" t="s">
        <v>73</v>
      </c>
      <c r="E59" s="2" t="s">
        <v>19</v>
      </c>
      <c r="F59" s="159">
        <v>46</v>
      </c>
      <c r="G59" s="161">
        <v>39.3</v>
      </c>
      <c r="H59" s="159">
        <v>45</v>
      </c>
      <c r="I59" s="161">
        <v>4.95</v>
      </c>
      <c r="J59" s="162">
        <f t="shared" si="6"/>
        <v>94.35</v>
      </c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63">
        <f t="shared" si="7"/>
        <v>0</v>
      </c>
      <c r="AD59" s="164">
        <f t="shared" si="8"/>
        <v>94.35</v>
      </c>
      <c r="AE59" s="158">
        <v>8</v>
      </c>
      <c r="AF59" s="24" t="s">
        <v>49</v>
      </c>
      <c r="AJ59" s="155"/>
      <c r="AK59" s="155"/>
      <c r="AL59" s="155"/>
      <c r="AM59" s="155"/>
      <c r="AN59" s="155"/>
      <c r="AO59" s="155"/>
      <c r="AP59" s="155"/>
    </row>
    <row r="60" spans="1:42" ht="18" customHeight="1">
      <c r="A60" s="70">
        <v>9</v>
      </c>
      <c r="B60" s="60" t="s">
        <v>29</v>
      </c>
      <c r="C60" s="24">
        <v>2000</v>
      </c>
      <c r="D60" s="24" t="s">
        <v>5</v>
      </c>
      <c r="E60" s="2" t="s">
        <v>4</v>
      </c>
      <c r="F60" s="159">
        <v>44</v>
      </c>
      <c r="G60" s="161">
        <v>34.78</v>
      </c>
      <c r="H60" s="159">
        <v>43</v>
      </c>
      <c r="I60" s="161">
        <v>1.85</v>
      </c>
      <c r="J60" s="162">
        <f t="shared" si="6"/>
        <v>92.93</v>
      </c>
      <c r="K60" s="24"/>
      <c r="L60" s="24"/>
      <c r="M60" s="24"/>
      <c r="N60" s="24"/>
      <c r="O60" s="24"/>
      <c r="P60" s="24"/>
      <c r="Q60" s="24"/>
      <c r="R60" s="24"/>
      <c r="S60" s="24"/>
      <c r="T60" s="24">
        <v>2</v>
      </c>
      <c r="U60" s="24"/>
      <c r="V60" s="24"/>
      <c r="W60" s="24"/>
      <c r="X60" s="24"/>
      <c r="Y60" s="24"/>
      <c r="Z60" s="24"/>
      <c r="AA60" s="24"/>
      <c r="AB60" s="24"/>
      <c r="AC60" s="163">
        <f t="shared" si="7"/>
        <v>2</v>
      </c>
      <c r="AD60" s="164">
        <f t="shared" si="8"/>
        <v>94.93</v>
      </c>
      <c r="AE60" s="158">
        <v>9</v>
      </c>
      <c r="AF60" s="24" t="s">
        <v>49</v>
      </c>
      <c r="AJ60" s="155"/>
      <c r="AK60" s="155"/>
      <c r="AL60" s="155"/>
      <c r="AM60" s="155"/>
      <c r="AN60" s="155"/>
      <c r="AO60" s="155"/>
      <c r="AP60" s="155"/>
    </row>
    <row r="61" spans="1:42" ht="18" customHeight="1">
      <c r="A61" s="70">
        <v>10</v>
      </c>
      <c r="B61" s="60" t="s">
        <v>25</v>
      </c>
      <c r="C61" s="24">
        <v>1999</v>
      </c>
      <c r="D61" s="24" t="s">
        <v>5</v>
      </c>
      <c r="E61" s="2" t="s">
        <v>4</v>
      </c>
      <c r="F61" s="159">
        <v>40</v>
      </c>
      <c r="G61" s="161">
        <v>36.24</v>
      </c>
      <c r="H61" s="159">
        <v>39</v>
      </c>
      <c r="I61" s="161">
        <v>2.4</v>
      </c>
      <c r="J61" s="162">
        <f t="shared" si="6"/>
        <v>93.84</v>
      </c>
      <c r="K61" s="24"/>
      <c r="L61" s="24"/>
      <c r="M61" s="24"/>
      <c r="N61" s="24"/>
      <c r="O61" s="24"/>
      <c r="P61" s="24"/>
      <c r="Q61" s="24"/>
      <c r="R61" s="24">
        <v>2</v>
      </c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163">
        <f t="shared" si="7"/>
        <v>2</v>
      </c>
      <c r="AD61" s="164">
        <f t="shared" si="8"/>
        <v>95.84</v>
      </c>
      <c r="AE61" s="158">
        <v>10</v>
      </c>
      <c r="AF61" s="24" t="s">
        <v>49</v>
      </c>
      <c r="AJ61" s="155"/>
      <c r="AK61" s="155"/>
      <c r="AL61" s="155"/>
      <c r="AM61" s="155"/>
      <c r="AN61" s="155"/>
      <c r="AO61" s="155"/>
      <c r="AP61" s="155"/>
    </row>
    <row r="62" spans="1:42" ht="18" customHeight="1">
      <c r="A62" s="70">
        <v>11</v>
      </c>
      <c r="B62" s="63" t="s">
        <v>54</v>
      </c>
      <c r="C62" s="39">
        <v>2000</v>
      </c>
      <c r="D62" s="24" t="s">
        <v>3</v>
      </c>
      <c r="E62" s="39">
        <v>1</v>
      </c>
      <c r="F62" s="159">
        <v>39</v>
      </c>
      <c r="G62" s="161">
        <v>43.62</v>
      </c>
      <c r="H62" s="159">
        <v>38</v>
      </c>
      <c r="I62" s="161">
        <v>4.3</v>
      </c>
      <c r="J62" s="162">
        <f t="shared" si="6"/>
        <v>99.32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63">
        <f t="shared" si="7"/>
        <v>0</v>
      </c>
      <c r="AD62" s="164">
        <f t="shared" si="8"/>
        <v>99.32</v>
      </c>
      <c r="AE62" s="158">
        <v>11</v>
      </c>
      <c r="AF62" s="24"/>
      <c r="AJ62" s="155"/>
      <c r="AK62" s="155"/>
      <c r="AL62" s="155"/>
      <c r="AM62" s="155"/>
      <c r="AN62" s="155"/>
      <c r="AO62" s="155"/>
      <c r="AP62" s="155"/>
    </row>
    <row r="63" spans="1:42" ht="18" customHeight="1">
      <c r="A63" s="70">
        <v>12</v>
      </c>
      <c r="B63" s="63" t="s">
        <v>22</v>
      </c>
      <c r="C63" s="39">
        <v>1986</v>
      </c>
      <c r="D63" s="24" t="s">
        <v>5</v>
      </c>
      <c r="E63" s="2" t="s">
        <v>19</v>
      </c>
      <c r="F63" s="159">
        <v>14</v>
      </c>
      <c r="G63" s="161">
        <v>48.28</v>
      </c>
      <c r="H63" s="159">
        <v>13</v>
      </c>
      <c r="I63" s="161">
        <v>6.83</v>
      </c>
      <c r="J63" s="162">
        <f t="shared" si="6"/>
        <v>101.45</v>
      </c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63">
        <f t="shared" si="7"/>
        <v>0</v>
      </c>
      <c r="AD63" s="164">
        <f t="shared" si="8"/>
        <v>101.45</v>
      </c>
      <c r="AE63" s="158">
        <v>12</v>
      </c>
      <c r="AF63" s="24"/>
      <c r="AJ63" s="155"/>
      <c r="AK63" s="155"/>
      <c r="AL63" s="155"/>
      <c r="AM63" s="155"/>
      <c r="AN63" s="155"/>
      <c r="AO63" s="155"/>
      <c r="AP63" s="155"/>
    </row>
    <row r="64" spans="1:42" ht="18" customHeight="1">
      <c r="A64" s="70">
        <v>13</v>
      </c>
      <c r="B64" s="63" t="s">
        <v>55</v>
      </c>
      <c r="C64" s="39">
        <v>2000</v>
      </c>
      <c r="D64" s="24" t="s">
        <v>3</v>
      </c>
      <c r="E64" s="39">
        <v>1</v>
      </c>
      <c r="F64" s="159">
        <v>38</v>
      </c>
      <c r="G64" s="161">
        <v>45.68</v>
      </c>
      <c r="H64" s="159">
        <v>37</v>
      </c>
      <c r="I64" s="161">
        <v>3.33</v>
      </c>
      <c r="J64" s="162">
        <f t="shared" si="6"/>
        <v>102.35</v>
      </c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63">
        <f t="shared" si="7"/>
        <v>0</v>
      </c>
      <c r="AD64" s="164">
        <f t="shared" si="8"/>
        <v>102.35</v>
      </c>
      <c r="AE64" s="158">
        <v>13</v>
      </c>
      <c r="AF64" s="24"/>
      <c r="AJ64" s="155"/>
      <c r="AK64" s="155"/>
      <c r="AL64" s="155"/>
      <c r="AM64" s="155"/>
      <c r="AN64" s="155"/>
      <c r="AO64" s="155"/>
      <c r="AP64" s="155"/>
    </row>
    <row r="65" spans="1:42" ht="18" customHeight="1">
      <c r="A65" s="70">
        <v>14</v>
      </c>
      <c r="B65" s="63" t="s">
        <v>34</v>
      </c>
      <c r="C65" s="39">
        <v>1985</v>
      </c>
      <c r="D65" s="39" t="s">
        <v>11</v>
      </c>
      <c r="E65" s="39" t="s">
        <v>4</v>
      </c>
      <c r="F65" s="159">
        <v>36</v>
      </c>
      <c r="G65" s="161">
        <v>42.25</v>
      </c>
      <c r="H65" s="159">
        <v>35</v>
      </c>
      <c r="I65" s="161">
        <v>3.09</v>
      </c>
      <c r="J65" s="162">
        <f t="shared" si="6"/>
        <v>99.16</v>
      </c>
      <c r="K65" s="24"/>
      <c r="L65" s="24"/>
      <c r="M65" s="24"/>
      <c r="N65" s="24"/>
      <c r="O65" s="24"/>
      <c r="P65" s="24"/>
      <c r="Q65" s="24"/>
      <c r="R65" s="24">
        <v>2</v>
      </c>
      <c r="S65" s="24"/>
      <c r="T65" s="24"/>
      <c r="U65" s="24">
        <v>2</v>
      </c>
      <c r="V65" s="24"/>
      <c r="W65" s="24"/>
      <c r="X65" s="24"/>
      <c r="Y65" s="24"/>
      <c r="Z65" s="24"/>
      <c r="AA65" s="24"/>
      <c r="AB65" s="24"/>
      <c r="AC65" s="163">
        <f t="shared" si="7"/>
        <v>4</v>
      </c>
      <c r="AD65" s="164">
        <f t="shared" si="8"/>
        <v>103.16</v>
      </c>
      <c r="AE65" s="158">
        <v>14</v>
      </c>
      <c r="AF65" s="24"/>
      <c r="AJ65" s="155"/>
      <c r="AK65" s="155"/>
      <c r="AL65" s="155"/>
      <c r="AM65" s="155"/>
      <c r="AN65" s="155"/>
      <c r="AO65" s="155"/>
      <c r="AP65" s="155"/>
    </row>
    <row r="66" spans="1:42" ht="18" customHeight="1">
      <c r="A66" s="70">
        <v>15</v>
      </c>
      <c r="B66" s="60" t="s">
        <v>26</v>
      </c>
      <c r="C66" s="24">
        <v>2001</v>
      </c>
      <c r="D66" s="24" t="s">
        <v>5</v>
      </c>
      <c r="E66" s="2">
        <v>1</v>
      </c>
      <c r="F66" s="159">
        <v>35</v>
      </c>
      <c r="G66" s="161">
        <v>49.87</v>
      </c>
      <c r="H66" s="159">
        <v>34</v>
      </c>
      <c r="I66" s="161">
        <v>4.47</v>
      </c>
      <c r="J66" s="162">
        <f t="shared" si="6"/>
        <v>105.4</v>
      </c>
      <c r="K66" s="158"/>
      <c r="L66" s="158"/>
      <c r="M66" s="158">
        <v>2</v>
      </c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63">
        <f t="shared" si="7"/>
        <v>2</v>
      </c>
      <c r="AD66" s="164">
        <f t="shared" si="8"/>
        <v>107.4</v>
      </c>
      <c r="AE66" s="158">
        <v>15</v>
      </c>
      <c r="AF66" s="24"/>
      <c r="AJ66" s="155"/>
      <c r="AK66" s="155"/>
      <c r="AL66" s="155"/>
      <c r="AM66" s="155"/>
      <c r="AN66" s="155"/>
      <c r="AO66" s="155"/>
      <c r="AP66" s="155"/>
    </row>
    <row r="67" spans="1:42" ht="18" customHeight="1">
      <c r="A67" s="70">
        <v>16</v>
      </c>
      <c r="B67" s="60" t="s">
        <v>69</v>
      </c>
      <c r="C67" s="24">
        <v>2001</v>
      </c>
      <c r="D67" s="24" t="s">
        <v>11</v>
      </c>
      <c r="E67" s="24">
        <v>3</v>
      </c>
      <c r="F67" s="159">
        <v>29</v>
      </c>
      <c r="G67" s="161">
        <v>52.06</v>
      </c>
      <c r="H67" s="159">
        <v>28</v>
      </c>
      <c r="I67" s="161">
        <v>4.02</v>
      </c>
      <c r="J67" s="162">
        <f t="shared" si="6"/>
        <v>108.04</v>
      </c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63">
        <f t="shared" si="7"/>
        <v>0</v>
      </c>
      <c r="AD67" s="164">
        <f t="shared" si="8"/>
        <v>108.04</v>
      </c>
      <c r="AE67" s="158">
        <v>16</v>
      </c>
      <c r="AF67" s="24"/>
      <c r="AJ67" s="155"/>
      <c r="AK67" s="155"/>
      <c r="AL67" s="155"/>
      <c r="AM67" s="155"/>
      <c r="AN67" s="155"/>
      <c r="AO67" s="155"/>
      <c r="AP67" s="155"/>
    </row>
    <row r="68" spans="1:42" ht="18" customHeight="1">
      <c r="A68" s="70">
        <v>17</v>
      </c>
      <c r="B68" s="63" t="s">
        <v>57</v>
      </c>
      <c r="C68" s="39">
        <v>2001</v>
      </c>
      <c r="D68" s="39" t="s">
        <v>3</v>
      </c>
      <c r="E68" s="39">
        <v>1</v>
      </c>
      <c r="F68" s="159">
        <v>23</v>
      </c>
      <c r="G68" s="161">
        <v>50.84</v>
      </c>
      <c r="H68" s="159">
        <v>22</v>
      </c>
      <c r="I68" s="161">
        <v>5.86</v>
      </c>
      <c r="J68" s="162">
        <f t="shared" si="6"/>
        <v>104.98</v>
      </c>
      <c r="K68" s="24"/>
      <c r="L68" s="24"/>
      <c r="M68" s="24"/>
      <c r="N68" s="24"/>
      <c r="O68" s="24"/>
      <c r="P68" s="24"/>
      <c r="Q68" s="24"/>
      <c r="R68" s="24">
        <v>2</v>
      </c>
      <c r="S68" s="24"/>
      <c r="T68" s="24"/>
      <c r="U68" s="24"/>
      <c r="V68" s="24"/>
      <c r="W68" s="24">
        <v>2</v>
      </c>
      <c r="X68" s="24"/>
      <c r="Y68" s="24"/>
      <c r="Z68" s="24"/>
      <c r="AA68" s="24"/>
      <c r="AB68" s="24"/>
      <c r="AC68" s="163">
        <f t="shared" si="7"/>
        <v>4</v>
      </c>
      <c r="AD68" s="164">
        <f t="shared" si="8"/>
        <v>108.98</v>
      </c>
      <c r="AE68" s="158">
        <v>17</v>
      </c>
      <c r="AF68" s="24"/>
      <c r="AJ68" s="155"/>
      <c r="AK68" s="155"/>
      <c r="AL68" s="155"/>
      <c r="AM68" s="155"/>
      <c r="AN68" s="155"/>
      <c r="AO68" s="155"/>
      <c r="AP68" s="155"/>
    </row>
    <row r="69" spans="1:42" ht="18" customHeight="1">
      <c r="A69" s="70">
        <v>18</v>
      </c>
      <c r="B69" s="63" t="s">
        <v>37</v>
      </c>
      <c r="C69" s="39">
        <v>1999</v>
      </c>
      <c r="D69" s="39" t="s">
        <v>11</v>
      </c>
      <c r="E69" s="39">
        <v>1</v>
      </c>
      <c r="F69" s="159">
        <v>32</v>
      </c>
      <c r="G69" s="161">
        <v>51.06</v>
      </c>
      <c r="H69" s="159">
        <v>31</v>
      </c>
      <c r="I69" s="161">
        <v>3.01</v>
      </c>
      <c r="J69" s="162">
        <f t="shared" si="6"/>
        <v>108.05000000000001</v>
      </c>
      <c r="K69" s="24"/>
      <c r="L69" s="24"/>
      <c r="M69" s="24"/>
      <c r="N69" s="24"/>
      <c r="O69" s="24"/>
      <c r="P69" s="24"/>
      <c r="Q69" s="24"/>
      <c r="R69" s="24"/>
      <c r="S69" s="24"/>
      <c r="T69" s="24">
        <v>2</v>
      </c>
      <c r="U69" s="24"/>
      <c r="V69" s="24"/>
      <c r="W69" s="24">
        <v>2</v>
      </c>
      <c r="X69" s="24"/>
      <c r="Y69" s="24"/>
      <c r="Z69" s="24"/>
      <c r="AA69" s="24"/>
      <c r="AB69" s="24"/>
      <c r="AC69" s="163">
        <f t="shared" si="7"/>
        <v>4</v>
      </c>
      <c r="AD69" s="164">
        <f t="shared" si="8"/>
        <v>112.05000000000001</v>
      </c>
      <c r="AE69" s="158">
        <v>18</v>
      </c>
      <c r="AF69" s="24"/>
      <c r="AJ69" s="155"/>
      <c r="AK69" s="155"/>
      <c r="AL69" s="155"/>
      <c r="AM69" s="155"/>
      <c r="AN69" s="155"/>
      <c r="AO69" s="155"/>
      <c r="AP69" s="155"/>
    </row>
    <row r="70" spans="1:42" ht="18" customHeight="1">
      <c r="A70" s="70">
        <v>19</v>
      </c>
      <c r="B70" s="60" t="s">
        <v>24</v>
      </c>
      <c r="C70" s="24">
        <v>2002</v>
      </c>
      <c r="D70" s="24" t="s">
        <v>5</v>
      </c>
      <c r="E70" s="2">
        <v>1</v>
      </c>
      <c r="F70" s="159">
        <v>34</v>
      </c>
      <c r="G70" s="161">
        <v>54.93</v>
      </c>
      <c r="H70" s="159">
        <v>33</v>
      </c>
      <c r="I70" s="161">
        <v>1.63</v>
      </c>
      <c r="J70" s="162">
        <f t="shared" si="6"/>
        <v>113.3</v>
      </c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63">
        <f t="shared" si="7"/>
        <v>0</v>
      </c>
      <c r="AD70" s="164">
        <f t="shared" si="8"/>
        <v>113.3</v>
      </c>
      <c r="AE70" s="158">
        <v>19</v>
      </c>
      <c r="AF70" s="24"/>
      <c r="AJ70" s="155"/>
      <c r="AK70" s="155"/>
      <c r="AL70" s="155"/>
      <c r="AM70" s="155"/>
      <c r="AN70" s="155"/>
      <c r="AO70" s="155"/>
      <c r="AP70" s="155"/>
    </row>
    <row r="71" spans="1:42" ht="18" customHeight="1">
      <c r="A71" s="70">
        <v>20</v>
      </c>
      <c r="B71" s="63" t="s">
        <v>35</v>
      </c>
      <c r="C71" s="39">
        <v>1983</v>
      </c>
      <c r="D71" s="39" t="s">
        <v>11</v>
      </c>
      <c r="E71" s="39" t="s">
        <v>4</v>
      </c>
      <c r="F71" s="159">
        <v>28</v>
      </c>
      <c r="G71" s="161">
        <v>58.17</v>
      </c>
      <c r="H71" s="159">
        <v>27</v>
      </c>
      <c r="I71" s="161">
        <v>3.82</v>
      </c>
      <c r="J71" s="162">
        <f t="shared" si="6"/>
        <v>114.35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163">
        <f t="shared" si="7"/>
        <v>0</v>
      </c>
      <c r="AD71" s="164">
        <f t="shared" si="8"/>
        <v>114.35</v>
      </c>
      <c r="AE71" s="158">
        <v>20</v>
      </c>
      <c r="AF71" s="24"/>
      <c r="AJ71" s="155"/>
      <c r="AK71" s="155"/>
      <c r="AL71" s="155"/>
      <c r="AM71" s="155"/>
      <c r="AN71" s="155"/>
      <c r="AO71" s="155"/>
      <c r="AP71" s="155"/>
    </row>
    <row r="72" spans="1:42" ht="18" customHeight="1">
      <c r="A72" s="70">
        <v>21</v>
      </c>
      <c r="B72" s="60" t="s">
        <v>74</v>
      </c>
      <c r="C72" s="24">
        <v>1999</v>
      </c>
      <c r="D72" s="24" t="s">
        <v>73</v>
      </c>
      <c r="E72" s="2">
        <v>1</v>
      </c>
      <c r="F72" s="159">
        <v>26</v>
      </c>
      <c r="G72" s="161">
        <v>55.04</v>
      </c>
      <c r="H72" s="159">
        <v>25</v>
      </c>
      <c r="I72" s="161">
        <v>2.59</v>
      </c>
      <c r="J72" s="162">
        <f t="shared" si="6"/>
        <v>112.45</v>
      </c>
      <c r="K72" s="158"/>
      <c r="L72" s="158"/>
      <c r="M72" s="158"/>
      <c r="N72" s="158"/>
      <c r="O72" s="158"/>
      <c r="P72" s="158"/>
      <c r="Q72" s="158"/>
      <c r="R72" s="158">
        <v>2</v>
      </c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63">
        <f t="shared" si="7"/>
        <v>2</v>
      </c>
      <c r="AD72" s="164">
        <f t="shared" si="8"/>
        <v>114.45</v>
      </c>
      <c r="AE72" s="158">
        <v>21</v>
      </c>
      <c r="AF72" s="24"/>
      <c r="AJ72" s="155"/>
      <c r="AK72" s="155"/>
      <c r="AL72" s="155"/>
      <c r="AM72" s="155"/>
      <c r="AN72" s="155"/>
      <c r="AO72" s="155"/>
      <c r="AP72" s="155"/>
    </row>
    <row r="73" spans="1:42" ht="18" customHeight="1">
      <c r="A73" s="70">
        <v>22</v>
      </c>
      <c r="B73" s="63" t="s">
        <v>119</v>
      </c>
      <c r="C73" s="39">
        <v>1980</v>
      </c>
      <c r="D73" s="39" t="s">
        <v>3</v>
      </c>
      <c r="E73" s="39" t="s">
        <v>19</v>
      </c>
      <c r="F73" s="159">
        <v>24</v>
      </c>
      <c r="G73" s="161">
        <v>55.78</v>
      </c>
      <c r="H73" s="159">
        <v>23</v>
      </c>
      <c r="I73" s="161">
        <v>1.29</v>
      </c>
      <c r="J73" s="162">
        <f t="shared" si="6"/>
        <v>114.49000000000001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163">
        <f t="shared" si="7"/>
        <v>0</v>
      </c>
      <c r="AD73" s="164">
        <f t="shared" si="8"/>
        <v>114.49000000000001</v>
      </c>
      <c r="AE73" s="158">
        <v>22</v>
      </c>
      <c r="AF73" s="24"/>
      <c r="AJ73" s="155"/>
      <c r="AK73" s="155"/>
      <c r="AL73" s="155"/>
      <c r="AM73" s="155"/>
      <c r="AN73" s="155"/>
      <c r="AO73" s="155"/>
      <c r="AP73" s="155"/>
    </row>
    <row r="74" spans="1:32" s="154" customFormat="1" ht="18" customHeight="1">
      <c r="A74" s="70">
        <v>23</v>
      </c>
      <c r="B74" s="63" t="s">
        <v>108</v>
      </c>
      <c r="C74" s="39">
        <v>2002</v>
      </c>
      <c r="D74" s="24" t="s">
        <v>5</v>
      </c>
      <c r="E74" s="2">
        <v>2</v>
      </c>
      <c r="F74" s="159">
        <v>21</v>
      </c>
      <c r="G74" s="161">
        <v>0.01</v>
      </c>
      <c r="H74" s="159">
        <v>19</v>
      </c>
      <c r="I74" s="161">
        <v>2.65</v>
      </c>
      <c r="J74" s="162">
        <f t="shared" si="6"/>
        <v>117.36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163">
        <f t="shared" si="7"/>
        <v>0</v>
      </c>
      <c r="AD74" s="164">
        <f t="shared" si="8"/>
        <v>117.36</v>
      </c>
      <c r="AE74" s="158">
        <v>23</v>
      </c>
      <c r="AF74" s="24"/>
    </row>
    <row r="75" spans="1:32" s="154" customFormat="1" ht="18" customHeight="1">
      <c r="A75" s="70">
        <v>24</v>
      </c>
      <c r="B75" s="60" t="s">
        <v>77</v>
      </c>
      <c r="C75" s="24">
        <v>1998</v>
      </c>
      <c r="D75" s="24" t="s">
        <v>73</v>
      </c>
      <c r="E75" s="2">
        <v>1</v>
      </c>
      <c r="F75" s="159">
        <v>21</v>
      </c>
      <c r="G75" s="161">
        <v>59.18</v>
      </c>
      <c r="H75" s="159">
        <v>20</v>
      </c>
      <c r="I75" s="161">
        <v>3.47</v>
      </c>
      <c r="J75" s="162">
        <f t="shared" si="6"/>
        <v>115.71000000000001</v>
      </c>
      <c r="K75" s="24"/>
      <c r="L75" s="24"/>
      <c r="M75" s="24"/>
      <c r="N75" s="24"/>
      <c r="O75" s="24"/>
      <c r="P75" s="24"/>
      <c r="Q75" s="24"/>
      <c r="R75" s="24">
        <v>2</v>
      </c>
      <c r="S75" s="24"/>
      <c r="T75" s="24"/>
      <c r="U75" s="24"/>
      <c r="V75" s="24"/>
      <c r="W75" s="24"/>
      <c r="X75" s="24">
        <v>2</v>
      </c>
      <c r="Y75" s="24"/>
      <c r="Z75" s="24"/>
      <c r="AA75" s="24"/>
      <c r="AB75" s="24"/>
      <c r="AC75" s="163">
        <f t="shared" si="7"/>
        <v>4</v>
      </c>
      <c r="AD75" s="164">
        <f t="shared" si="8"/>
        <v>119.71000000000001</v>
      </c>
      <c r="AE75" s="158">
        <v>24</v>
      </c>
      <c r="AF75" s="24"/>
    </row>
    <row r="76" spans="1:32" s="154" customFormat="1" ht="18" customHeight="1">
      <c r="A76" s="70">
        <v>25</v>
      </c>
      <c r="B76" s="71" t="s">
        <v>230</v>
      </c>
      <c r="C76" s="1">
        <v>1997</v>
      </c>
      <c r="D76" s="1" t="s">
        <v>174</v>
      </c>
      <c r="E76" s="2">
        <v>2</v>
      </c>
      <c r="F76" s="159">
        <v>26</v>
      </c>
      <c r="G76" s="161">
        <v>0.03</v>
      </c>
      <c r="H76" s="159">
        <v>24</v>
      </c>
      <c r="I76" s="161">
        <v>1.78</v>
      </c>
      <c r="J76" s="162">
        <f t="shared" si="6"/>
        <v>118.25</v>
      </c>
      <c r="K76" s="24"/>
      <c r="L76" s="24"/>
      <c r="M76" s="24"/>
      <c r="N76" s="24"/>
      <c r="O76" s="24"/>
      <c r="P76" s="24"/>
      <c r="Q76" s="24"/>
      <c r="R76" s="24">
        <v>2</v>
      </c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163">
        <f t="shared" si="7"/>
        <v>2</v>
      </c>
      <c r="AD76" s="164">
        <f t="shared" si="8"/>
        <v>120.25</v>
      </c>
      <c r="AE76" s="158">
        <v>25</v>
      </c>
      <c r="AF76" s="24"/>
    </row>
    <row r="77" spans="1:32" s="154" customFormat="1" ht="18" customHeight="1">
      <c r="A77" s="70">
        <v>26</v>
      </c>
      <c r="B77" s="63" t="s">
        <v>93</v>
      </c>
      <c r="C77" s="39">
        <v>1999</v>
      </c>
      <c r="D77" s="24" t="s">
        <v>174</v>
      </c>
      <c r="E77" s="39">
        <v>2</v>
      </c>
      <c r="F77" s="159">
        <v>38</v>
      </c>
      <c r="G77" s="161">
        <v>1.71</v>
      </c>
      <c r="H77" s="159">
        <v>36</v>
      </c>
      <c r="I77" s="161">
        <v>3.01</v>
      </c>
      <c r="J77" s="162">
        <f t="shared" si="6"/>
        <v>118.7</v>
      </c>
      <c r="K77" s="158"/>
      <c r="L77" s="158"/>
      <c r="M77" s="158"/>
      <c r="N77" s="158"/>
      <c r="O77" s="158"/>
      <c r="P77" s="158"/>
      <c r="Q77" s="158">
        <v>2</v>
      </c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63">
        <f t="shared" si="7"/>
        <v>2</v>
      </c>
      <c r="AD77" s="164">
        <f t="shared" si="8"/>
        <v>120.7</v>
      </c>
      <c r="AE77" s="158">
        <v>26</v>
      </c>
      <c r="AF77" s="24"/>
    </row>
    <row r="78" spans="1:32" s="154" customFormat="1" ht="18" customHeight="1">
      <c r="A78" s="70">
        <v>27</v>
      </c>
      <c r="B78" s="60" t="s">
        <v>36</v>
      </c>
      <c r="C78" s="24">
        <v>2001</v>
      </c>
      <c r="D78" s="24" t="s">
        <v>11</v>
      </c>
      <c r="E78" s="24">
        <v>3</v>
      </c>
      <c r="F78" s="159">
        <v>17</v>
      </c>
      <c r="G78" s="161">
        <v>57.78</v>
      </c>
      <c r="H78" s="159">
        <v>16</v>
      </c>
      <c r="I78" s="161">
        <v>2.65</v>
      </c>
      <c r="J78" s="162">
        <f t="shared" si="6"/>
        <v>115.13</v>
      </c>
      <c r="K78" s="158"/>
      <c r="L78" s="158"/>
      <c r="M78" s="158"/>
      <c r="N78" s="158"/>
      <c r="O78" s="158"/>
      <c r="P78" s="158"/>
      <c r="Q78" s="158"/>
      <c r="R78" s="158"/>
      <c r="S78" s="158"/>
      <c r="T78" s="158">
        <v>2</v>
      </c>
      <c r="U78" s="158">
        <v>2</v>
      </c>
      <c r="V78" s="158"/>
      <c r="W78" s="158">
        <v>2</v>
      </c>
      <c r="X78" s="158"/>
      <c r="Y78" s="158"/>
      <c r="Z78" s="158"/>
      <c r="AA78" s="158"/>
      <c r="AB78" s="158"/>
      <c r="AC78" s="163">
        <f t="shared" si="7"/>
        <v>6</v>
      </c>
      <c r="AD78" s="164">
        <f t="shared" si="8"/>
        <v>121.13</v>
      </c>
      <c r="AE78" s="158">
        <v>27</v>
      </c>
      <c r="AF78" s="24"/>
    </row>
    <row r="79" spans="1:35" ht="18" customHeight="1">
      <c r="A79" s="70">
        <v>28</v>
      </c>
      <c r="B79" s="63" t="s">
        <v>282</v>
      </c>
      <c r="C79" s="39">
        <v>2000</v>
      </c>
      <c r="D79" s="24" t="s">
        <v>5</v>
      </c>
      <c r="E79" s="2">
        <v>1</v>
      </c>
      <c r="F79" s="159">
        <v>14</v>
      </c>
      <c r="G79" s="161">
        <v>3.69</v>
      </c>
      <c r="H79" s="159">
        <v>12</v>
      </c>
      <c r="I79" s="161">
        <v>6.25</v>
      </c>
      <c r="J79" s="162">
        <f t="shared" si="6"/>
        <v>117.44</v>
      </c>
      <c r="K79" s="158"/>
      <c r="L79" s="158"/>
      <c r="M79" s="158"/>
      <c r="N79" s="158"/>
      <c r="O79" s="158"/>
      <c r="P79" s="158"/>
      <c r="Q79" s="158"/>
      <c r="R79" s="158">
        <v>2</v>
      </c>
      <c r="S79" s="158"/>
      <c r="T79" s="158">
        <v>2</v>
      </c>
      <c r="U79" s="158"/>
      <c r="V79" s="158"/>
      <c r="W79" s="158"/>
      <c r="X79" s="158"/>
      <c r="Y79" s="158"/>
      <c r="Z79" s="158"/>
      <c r="AA79" s="158"/>
      <c r="AB79" s="158"/>
      <c r="AC79" s="163">
        <f t="shared" si="7"/>
        <v>4</v>
      </c>
      <c r="AD79" s="164">
        <f t="shared" si="8"/>
        <v>121.44</v>
      </c>
      <c r="AE79" s="158">
        <v>28</v>
      </c>
      <c r="AF79" s="24"/>
      <c r="AG79" s="57"/>
      <c r="AH79" s="57"/>
      <c r="AI79" s="57"/>
    </row>
    <row r="80" spans="1:35" ht="18" customHeight="1">
      <c r="A80" s="70">
        <v>29</v>
      </c>
      <c r="B80" s="60" t="s">
        <v>76</v>
      </c>
      <c r="C80" s="24">
        <v>2000</v>
      </c>
      <c r="D80" s="24" t="s">
        <v>73</v>
      </c>
      <c r="E80" s="2">
        <v>2</v>
      </c>
      <c r="F80" s="159">
        <v>10</v>
      </c>
      <c r="G80" s="161">
        <v>8.31</v>
      </c>
      <c r="H80" s="159">
        <v>8</v>
      </c>
      <c r="I80" s="161">
        <v>3.49</v>
      </c>
      <c r="J80" s="162">
        <f t="shared" si="6"/>
        <v>124.82</v>
      </c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63">
        <f t="shared" si="7"/>
        <v>0</v>
      </c>
      <c r="AD80" s="164">
        <f t="shared" si="8"/>
        <v>124.82</v>
      </c>
      <c r="AE80" s="158">
        <v>29</v>
      </c>
      <c r="AF80" s="24"/>
      <c r="AG80" s="57"/>
      <c r="AH80" s="57"/>
      <c r="AI80" s="57"/>
    </row>
    <row r="81" spans="1:35" ht="18" customHeight="1">
      <c r="A81" s="70">
        <v>30</v>
      </c>
      <c r="B81" s="63" t="s">
        <v>85</v>
      </c>
      <c r="C81" s="39">
        <v>2001</v>
      </c>
      <c r="D81" s="24" t="s">
        <v>174</v>
      </c>
      <c r="E81" s="39">
        <v>2</v>
      </c>
      <c r="F81" s="159">
        <v>13</v>
      </c>
      <c r="G81" s="161">
        <v>16.22</v>
      </c>
      <c r="H81" s="159">
        <v>11</v>
      </c>
      <c r="I81" s="161">
        <v>1.91</v>
      </c>
      <c r="J81" s="162">
        <f t="shared" si="6"/>
        <v>134.31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163">
        <f t="shared" si="7"/>
        <v>0</v>
      </c>
      <c r="AD81" s="164">
        <f t="shared" si="8"/>
        <v>134.31</v>
      </c>
      <c r="AE81" s="158">
        <v>30</v>
      </c>
      <c r="AF81" s="24"/>
      <c r="AG81" s="57"/>
      <c r="AH81" s="57"/>
      <c r="AI81" s="57"/>
    </row>
    <row r="82" spans="1:35" ht="18" customHeight="1">
      <c r="A82" s="70">
        <v>31</v>
      </c>
      <c r="B82" s="60" t="s">
        <v>114</v>
      </c>
      <c r="C82" s="24">
        <v>1999</v>
      </c>
      <c r="D82" s="24" t="s">
        <v>73</v>
      </c>
      <c r="E82" s="2">
        <v>1</v>
      </c>
      <c r="F82" s="159">
        <v>34</v>
      </c>
      <c r="G82" s="161">
        <v>9.45</v>
      </c>
      <c r="H82" s="159">
        <v>32</v>
      </c>
      <c r="I82" s="161">
        <v>2.77</v>
      </c>
      <c r="J82" s="162">
        <f t="shared" si="6"/>
        <v>126.68</v>
      </c>
      <c r="K82" s="24"/>
      <c r="L82" s="24"/>
      <c r="M82" s="24"/>
      <c r="N82" s="24">
        <v>2</v>
      </c>
      <c r="O82" s="24"/>
      <c r="P82" s="24"/>
      <c r="Q82" s="24"/>
      <c r="R82" s="24">
        <v>2</v>
      </c>
      <c r="S82" s="24">
        <v>2</v>
      </c>
      <c r="T82" s="24"/>
      <c r="U82" s="24"/>
      <c r="V82" s="24"/>
      <c r="W82" s="24"/>
      <c r="X82" s="24"/>
      <c r="Y82" s="24">
        <v>2</v>
      </c>
      <c r="Z82" s="24"/>
      <c r="AA82" s="24"/>
      <c r="AB82" s="24"/>
      <c r="AC82" s="163">
        <f t="shared" si="7"/>
        <v>8</v>
      </c>
      <c r="AD82" s="164">
        <f t="shared" si="8"/>
        <v>134.68</v>
      </c>
      <c r="AE82" s="158">
        <v>31</v>
      </c>
      <c r="AF82" s="24"/>
      <c r="AG82" s="152"/>
      <c r="AH82" s="152"/>
      <c r="AI82" s="152"/>
    </row>
    <row r="83" spans="1:35" ht="18" customHeight="1">
      <c r="A83" s="70">
        <v>32</v>
      </c>
      <c r="B83" s="63" t="s">
        <v>102</v>
      </c>
      <c r="C83" s="39">
        <v>2002</v>
      </c>
      <c r="D83" s="24" t="s">
        <v>5</v>
      </c>
      <c r="E83" s="2">
        <v>3</v>
      </c>
      <c r="F83" s="159">
        <v>12</v>
      </c>
      <c r="G83" s="161">
        <v>18.14</v>
      </c>
      <c r="H83" s="159">
        <v>10</v>
      </c>
      <c r="I83" s="161">
        <v>1.45</v>
      </c>
      <c r="J83" s="162">
        <f t="shared" si="6"/>
        <v>136.69</v>
      </c>
      <c r="K83" s="24"/>
      <c r="L83" s="24"/>
      <c r="M83" s="24"/>
      <c r="N83" s="24">
        <v>2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163">
        <f t="shared" si="7"/>
        <v>2</v>
      </c>
      <c r="AD83" s="164">
        <f t="shared" si="8"/>
        <v>138.69</v>
      </c>
      <c r="AE83" s="158">
        <v>32</v>
      </c>
      <c r="AF83" s="24"/>
      <c r="AG83" s="152"/>
      <c r="AH83" s="152"/>
      <c r="AI83" s="152"/>
    </row>
    <row r="84" spans="1:35" ht="18" customHeight="1">
      <c r="A84" s="70">
        <v>33</v>
      </c>
      <c r="B84" s="63" t="s">
        <v>95</v>
      </c>
      <c r="C84" s="39">
        <v>2003</v>
      </c>
      <c r="D84" s="24" t="s">
        <v>174</v>
      </c>
      <c r="E84" s="39">
        <v>1</v>
      </c>
      <c r="F84" s="159">
        <v>19</v>
      </c>
      <c r="G84" s="161">
        <v>18.96</v>
      </c>
      <c r="H84" s="159">
        <v>17</v>
      </c>
      <c r="I84" s="161">
        <v>2</v>
      </c>
      <c r="J84" s="162">
        <f t="shared" si="6"/>
        <v>136.96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>
        <v>2</v>
      </c>
      <c r="X84" s="24"/>
      <c r="Y84" s="24"/>
      <c r="Z84" s="24">
        <v>2</v>
      </c>
      <c r="AA84" s="24"/>
      <c r="AB84" s="24"/>
      <c r="AC84" s="163">
        <f t="shared" si="7"/>
        <v>4</v>
      </c>
      <c r="AD84" s="164">
        <f t="shared" si="8"/>
        <v>140.96</v>
      </c>
      <c r="AE84" s="158">
        <v>33</v>
      </c>
      <c r="AF84" s="24"/>
      <c r="AG84" s="152"/>
      <c r="AH84" s="152"/>
      <c r="AI84" s="152"/>
    </row>
    <row r="85" spans="1:35" ht="18" customHeight="1">
      <c r="A85" s="70">
        <v>34</v>
      </c>
      <c r="B85" s="63" t="s">
        <v>31</v>
      </c>
      <c r="C85" s="39">
        <v>2002</v>
      </c>
      <c r="D85" s="24" t="s">
        <v>5</v>
      </c>
      <c r="E85" s="2">
        <v>2</v>
      </c>
      <c r="F85" s="159">
        <v>17</v>
      </c>
      <c r="G85" s="161">
        <v>25.86</v>
      </c>
      <c r="H85" s="159">
        <v>15</v>
      </c>
      <c r="I85" s="161">
        <v>1.62</v>
      </c>
      <c r="J85" s="162">
        <f t="shared" si="6"/>
        <v>144.24</v>
      </c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63">
        <f t="shared" si="7"/>
        <v>0</v>
      </c>
      <c r="AD85" s="164">
        <f t="shared" si="8"/>
        <v>144.24</v>
      </c>
      <c r="AE85" s="158">
        <v>34</v>
      </c>
      <c r="AF85" s="24"/>
      <c r="AG85" s="152"/>
      <c r="AH85" s="152"/>
      <c r="AI85" s="152"/>
    </row>
    <row r="86" spans="1:35" ht="18" customHeight="1">
      <c r="A86" s="70">
        <v>35</v>
      </c>
      <c r="B86" s="63" t="s">
        <v>94</v>
      </c>
      <c r="C86" s="39">
        <v>2002</v>
      </c>
      <c r="D86" s="24" t="s">
        <v>174</v>
      </c>
      <c r="E86" s="39">
        <v>1</v>
      </c>
      <c r="F86" s="159">
        <v>11</v>
      </c>
      <c r="G86" s="161">
        <v>27.71</v>
      </c>
      <c r="H86" s="159">
        <v>9</v>
      </c>
      <c r="I86" s="161">
        <v>1.85</v>
      </c>
      <c r="J86" s="162">
        <f t="shared" si="6"/>
        <v>145.86</v>
      </c>
      <c r="K86" s="158"/>
      <c r="L86" s="158"/>
      <c r="M86" s="158"/>
      <c r="N86" s="158"/>
      <c r="O86" s="158"/>
      <c r="P86" s="158"/>
      <c r="Q86" s="158"/>
      <c r="R86" s="158">
        <v>2</v>
      </c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63">
        <f t="shared" si="7"/>
        <v>2</v>
      </c>
      <c r="AD86" s="164">
        <f t="shared" si="8"/>
        <v>147.86</v>
      </c>
      <c r="AE86" s="158">
        <v>35</v>
      </c>
      <c r="AF86" s="24"/>
      <c r="AG86" s="152"/>
      <c r="AH86" s="152"/>
      <c r="AI86" s="152"/>
    </row>
    <row r="87" spans="1:35" ht="18" customHeight="1">
      <c r="A87" s="70">
        <v>36</v>
      </c>
      <c r="B87" s="60" t="s">
        <v>68</v>
      </c>
      <c r="C87" s="24">
        <v>2000</v>
      </c>
      <c r="D87" s="24" t="s">
        <v>11</v>
      </c>
      <c r="E87" s="24">
        <v>1</v>
      </c>
      <c r="F87" s="159">
        <v>31</v>
      </c>
      <c r="G87" s="161">
        <v>42.11</v>
      </c>
      <c r="H87" s="159">
        <v>30</v>
      </c>
      <c r="I87" s="161">
        <v>2.54</v>
      </c>
      <c r="J87" s="162">
        <f t="shared" si="6"/>
        <v>99.57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>
        <v>50</v>
      </c>
      <c r="V87" s="24"/>
      <c r="W87" s="24">
        <v>2</v>
      </c>
      <c r="X87" s="24"/>
      <c r="Y87" s="24"/>
      <c r="Z87" s="24"/>
      <c r="AA87" s="24"/>
      <c r="AB87" s="24"/>
      <c r="AC87" s="163">
        <f t="shared" si="7"/>
        <v>52</v>
      </c>
      <c r="AD87" s="164">
        <f t="shared" si="8"/>
        <v>151.57</v>
      </c>
      <c r="AE87" s="158">
        <v>36</v>
      </c>
      <c r="AF87" s="24"/>
      <c r="AG87" s="152"/>
      <c r="AH87" s="152"/>
      <c r="AI87" s="152"/>
    </row>
    <row r="88" spans="1:35" ht="18" customHeight="1">
      <c r="A88" s="70">
        <v>37</v>
      </c>
      <c r="B88" s="63" t="s">
        <v>107</v>
      </c>
      <c r="C88" s="39">
        <v>2000</v>
      </c>
      <c r="D88" s="24" t="s">
        <v>5</v>
      </c>
      <c r="E88" s="2">
        <v>1</v>
      </c>
      <c r="F88" s="159">
        <v>20</v>
      </c>
      <c r="G88" s="161">
        <v>2.03</v>
      </c>
      <c r="H88" s="159">
        <v>18</v>
      </c>
      <c r="I88" s="161">
        <v>2.53</v>
      </c>
      <c r="J88" s="162">
        <f t="shared" si="6"/>
        <v>119.5</v>
      </c>
      <c r="K88" s="158"/>
      <c r="L88" s="158"/>
      <c r="M88" s="158"/>
      <c r="N88" s="158"/>
      <c r="O88" s="158"/>
      <c r="P88" s="158"/>
      <c r="Q88" s="158"/>
      <c r="R88" s="158"/>
      <c r="S88" s="158">
        <v>2</v>
      </c>
      <c r="T88" s="158"/>
      <c r="U88" s="158">
        <v>2</v>
      </c>
      <c r="V88" s="158">
        <v>50</v>
      </c>
      <c r="W88" s="158">
        <v>2</v>
      </c>
      <c r="X88" s="158"/>
      <c r="Y88" s="158"/>
      <c r="Z88" s="158"/>
      <c r="AA88" s="158"/>
      <c r="AB88" s="158"/>
      <c r="AC88" s="163">
        <f t="shared" si="7"/>
        <v>56</v>
      </c>
      <c r="AD88" s="164">
        <f t="shared" si="8"/>
        <v>175.5</v>
      </c>
      <c r="AE88" s="158">
        <v>37</v>
      </c>
      <c r="AF88" s="24"/>
      <c r="AG88" s="152"/>
      <c r="AH88" s="152"/>
      <c r="AI88" s="152"/>
    </row>
    <row r="89" spans="1:35" ht="18" customHeight="1">
      <c r="A89" s="70">
        <v>38</v>
      </c>
      <c r="B89" s="60" t="s">
        <v>27</v>
      </c>
      <c r="C89" s="24">
        <v>1978</v>
      </c>
      <c r="D89" s="24" t="s">
        <v>5</v>
      </c>
      <c r="E89" s="2" t="s">
        <v>4</v>
      </c>
      <c r="F89" s="159"/>
      <c r="G89" s="161"/>
      <c r="H89" s="159"/>
      <c r="I89" s="161"/>
      <c r="J89" s="162">
        <v>9999.99</v>
      </c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63">
        <f t="shared" si="7"/>
        <v>0</v>
      </c>
      <c r="AD89" s="164">
        <f t="shared" si="8"/>
        <v>9999.99</v>
      </c>
      <c r="AE89" s="158">
        <v>38</v>
      </c>
      <c r="AF89" s="24"/>
      <c r="AG89" s="152"/>
      <c r="AH89" s="152"/>
      <c r="AI89" s="152"/>
    </row>
    <row r="90" spans="1:35" ht="18" customHeight="1">
      <c r="A90" s="70">
        <v>39</v>
      </c>
      <c r="B90" s="60" t="s">
        <v>112</v>
      </c>
      <c r="C90" s="24">
        <v>1998</v>
      </c>
      <c r="D90" s="24" t="s">
        <v>73</v>
      </c>
      <c r="E90" s="2" t="s">
        <v>4</v>
      </c>
      <c r="F90" s="159"/>
      <c r="G90" s="161"/>
      <c r="H90" s="159"/>
      <c r="I90" s="161"/>
      <c r="J90" s="162">
        <v>9999.99</v>
      </c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163">
        <f t="shared" si="7"/>
        <v>0</v>
      </c>
      <c r="AD90" s="164">
        <f t="shared" si="8"/>
        <v>9999.99</v>
      </c>
      <c r="AE90" s="158">
        <v>39</v>
      </c>
      <c r="AF90" s="64"/>
      <c r="AG90" s="152"/>
      <c r="AH90" s="152"/>
      <c r="AI90" s="152"/>
    </row>
    <row r="91" spans="1:35" ht="18" customHeight="1">
      <c r="A91" s="70">
        <v>40</v>
      </c>
      <c r="B91" s="60" t="s">
        <v>111</v>
      </c>
      <c r="C91" s="24">
        <v>1998</v>
      </c>
      <c r="D91" s="24" t="s">
        <v>73</v>
      </c>
      <c r="E91" s="2" t="s">
        <v>4</v>
      </c>
      <c r="F91" s="159"/>
      <c r="G91" s="161"/>
      <c r="H91" s="159"/>
      <c r="I91" s="161"/>
      <c r="J91" s="162">
        <v>9999.99</v>
      </c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163">
        <f t="shared" si="7"/>
        <v>0</v>
      </c>
      <c r="AD91" s="164">
        <f t="shared" si="8"/>
        <v>9999.99</v>
      </c>
      <c r="AE91" s="158">
        <v>40</v>
      </c>
      <c r="AF91" s="64"/>
      <c r="AG91" s="152"/>
      <c r="AH91" s="152"/>
      <c r="AI91" s="152"/>
    </row>
    <row r="92" spans="1:58" s="81" customFormat="1" ht="20.25" customHeight="1">
      <c r="A92" s="346" t="s">
        <v>296</v>
      </c>
      <c r="B92" s="346"/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84"/>
    </row>
    <row r="93" spans="1:58" s="82" customFormat="1" ht="21.75" customHeight="1">
      <c r="A93" s="346" t="s">
        <v>310</v>
      </c>
      <c r="B93" s="346"/>
      <c r="C93" s="346"/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151"/>
    </row>
    <row r="94" spans="1:58" s="82" customFormat="1" ht="19.5" customHeight="1">
      <c r="A94" s="346" t="s">
        <v>332</v>
      </c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151"/>
    </row>
    <row r="95" spans="1:57" s="84" customFormat="1" ht="15.75" customHeight="1">
      <c r="A95" s="334" t="s">
        <v>328</v>
      </c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  <c r="AA95" s="334"/>
      <c r="AB95" s="334"/>
      <c r="AC95" s="334"/>
      <c r="AD95" s="334"/>
      <c r="AE95" s="334"/>
      <c r="AF95" s="334"/>
      <c r="AG95" s="83"/>
      <c r="AH95" s="151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151"/>
      <c r="BB95" s="83"/>
      <c r="BC95" s="335" t="s">
        <v>311</v>
      </c>
      <c r="BD95" s="335"/>
      <c r="BE95" s="86"/>
    </row>
    <row r="96" spans="1:42" ht="18" customHeight="1">
      <c r="A96" s="314" t="s">
        <v>327</v>
      </c>
      <c r="B96" s="314" t="s">
        <v>12</v>
      </c>
      <c r="C96" s="314" t="s">
        <v>324</v>
      </c>
      <c r="D96" s="316" t="s">
        <v>13</v>
      </c>
      <c r="E96" s="314" t="s">
        <v>325</v>
      </c>
      <c r="F96" s="321" t="s">
        <v>326</v>
      </c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  <c r="AA96" s="351"/>
      <c r="AB96" s="351"/>
      <c r="AC96" s="351"/>
      <c r="AD96" s="322"/>
      <c r="AE96" s="326" t="s">
        <v>17</v>
      </c>
      <c r="AF96" s="314" t="s">
        <v>136</v>
      </c>
      <c r="AJ96" s="155"/>
      <c r="AK96" s="155"/>
      <c r="AL96" s="155"/>
      <c r="AM96" s="155"/>
      <c r="AN96" s="155"/>
      <c r="AO96" s="155"/>
      <c r="AP96" s="155"/>
    </row>
    <row r="97" spans="1:42" ht="18" customHeight="1">
      <c r="A97" s="315"/>
      <c r="B97" s="358"/>
      <c r="C97" s="315"/>
      <c r="D97" s="360"/>
      <c r="E97" s="315"/>
      <c r="F97" s="321" t="s">
        <v>43</v>
      </c>
      <c r="G97" s="322"/>
      <c r="H97" s="321" t="s">
        <v>44</v>
      </c>
      <c r="I97" s="322"/>
      <c r="J97" s="169" t="s">
        <v>1</v>
      </c>
      <c r="K97" s="170">
        <v>1</v>
      </c>
      <c r="L97" s="170">
        <v>2</v>
      </c>
      <c r="M97" s="170">
        <v>3</v>
      </c>
      <c r="N97" s="170">
        <v>4</v>
      </c>
      <c r="O97" s="170">
        <v>5</v>
      </c>
      <c r="P97" s="170">
        <v>6</v>
      </c>
      <c r="Q97" s="170">
        <v>7</v>
      </c>
      <c r="R97" s="170">
        <v>8</v>
      </c>
      <c r="S97" s="170">
        <v>9</v>
      </c>
      <c r="T97" s="170">
        <v>10</v>
      </c>
      <c r="U97" s="170">
        <v>11</v>
      </c>
      <c r="V97" s="170">
        <v>12</v>
      </c>
      <c r="W97" s="170">
        <v>13</v>
      </c>
      <c r="X97" s="170">
        <v>14</v>
      </c>
      <c r="Y97" s="170">
        <v>15</v>
      </c>
      <c r="Z97" s="170">
        <v>16</v>
      </c>
      <c r="AA97" s="170">
        <v>17</v>
      </c>
      <c r="AB97" s="170">
        <v>18</v>
      </c>
      <c r="AC97" s="217" t="s">
        <v>2</v>
      </c>
      <c r="AD97" s="217" t="s">
        <v>301</v>
      </c>
      <c r="AE97" s="357"/>
      <c r="AF97" s="358"/>
      <c r="AJ97" s="155"/>
      <c r="AK97" s="155"/>
      <c r="AL97" s="155"/>
      <c r="AM97" s="155"/>
      <c r="AN97" s="155"/>
      <c r="AO97" s="155"/>
      <c r="AP97" s="155"/>
    </row>
    <row r="98" spans="1:35" ht="15" customHeight="1">
      <c r="A98" s="1">
        <v>1</v>
      </c>
      <c r="B98" s="71" t="s">
        <v>259</v>
      </c>
      <c r="C98" s="1">
        <v>1993</v>
      </c>
      <c r="D98" s="1" t="s">
        <v>3</v>
      </c>
      <c r="E98" s="2" t="s">
        <v>19</v>
      </c>
      <c r="F98" s="159">
        <v>7</v>
      </c>
      <c r="G98" s="160">
        <v>49.41</v>
      </c>
      <c r="H98" s="159">
        <v>6</v>
      </c>
      <c r="I98" s="160">
        <v>2.85</v>
      </c>
      <c r="J98" s="162">
        <f aca="true" t="shared" si="9" ref="J98:J136">((F98-H98)*60)+(G98-I98)</f>
        <v>106.56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163">
        <f t="shared" si="7"/>
        <v>0</v>
      </c>
      <c r="AD98" s="164">
        <f t="shared" si="8"/>
        <v>106.56</v>
      </c>
      <c r="AE98" s="158">
        <v>1</v>
      </c>
      <c r="AF98" s="24" t="s">
        <v>49</v>
      </c>
      <c r="AG98" s="152"/>
      <c r="AH98" s="152"/>
      <c r="AI98" s="152"/>
    </row>
    <row r="99" spans="1:35" ht="15" customHeight="1">
      <c r="A99" s="1">
        <v>2</v>
      </c>
      <c r="B99" s="63" t="s">
        <v>219</v>
      </c>
      <c r="C99" s="39">
        <v>1996</v>
      </c>
      <c r="D99" s="24" t="s">
        <v>174</v>
      </c>
      <c r="E99" s="39" t="s">
        <v>19</v>
      </c>
      <c r="F99" s="159">
        <v>7</v>
      </c>
      <c r="G99" s="160">
        <v>15.85</v>
      </c>
      <c r="H99" s="159">
        <v>5</v>
      </c>
      <c r="I99" s="160">
        <v>13.31</v>
      </c>
      <c r="J99" s="162">
        <f t="shared" si="9"/>
        <v>122.53999999999999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163">
        <f t="shared" si="7"/>
        <v>0</v>
      </c>
      <c r="AD99" s="164">
        <f t="shared" si="8"/>
        <v>122.53999999999999</v>
      </c>
      <c r="AE99" s="158">
        <v>2</v>
      </c>
      <c r="AF99" s="24" t="s">
        <v>49</v>
      </c>
      <c r="AG99" s="152"/>
      <c r="AH99" s="152"/>
      <c r="AI99" s="152"/>
    </row>
    <row r="100" spans="1:35" ht="15" customHeight="1">
      <c r="A100" s="1">
        <v>3</v>
      </c>
      <c r="B100" s="60" t="s">
        <v>78</v>
      </c>
      <c r="C100" s="24">
        <v>1999</v>
      </c>
      <c r="D100" s="24" t="s">
        <v>73</v>
      </c>
      <c r="E100" s="2" t="s">
        <v>4</v>
      </c>
      <c r="F100" s="159">
        <v>5</v>
      </c>
      <c r="G100" s="160">
        <v>17.64</v>
      </c>
      <c r="H100" s="159">
        <v>3</v>
      </c>
      <c r="I100" s="160">
        <v>2.05</v>
      </c>
      <c r="J100" s="162">
        <f t="shared" si="9"/>
        <v>135.59</v>
      </c>
      <c r="K100" s="24"/>
      <c r="L100" s="24"/>
      <c r="M100" s="24"/>
      <c r="N100" s="24">
        <v>2</v>
      </c>
      <c r="O100" s="24"/>
      <c r="P100" s="24"/>
      <c r="Q100" s="24"/>
      <c r="R100" s="24"/>
      <c r="S100" s="24">
        <v>2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163">
        <f t="shared" si="7"/>
        <v>4</v>
      </c>
      <c r="AD100" s="164">
        <f t="shared" si="8"/>
        <v>139.59</v>
      </c>
      <c r="AE100" s="158">
        <v>3</v>
      </c>
      <c r="AF100" s="24" t="s">
        <v>49</v>
      </c>
      <c r="AG100" s="152"/>
      <c r="AH100" s="152"/>
      <c r="AI100" s="152"/>
    </row>
    <row r="101" spans="1:35" ht="15" customHeight="1">
      <c r="A101" s="1">
        <v>4</v>
      </c>
      <c r="B101" s="63" t="s">
        <v>71</v>
      </c>
      <c r="C101" s="39">
        <v>2001</v>
      </c>
      <c r="D101" s="39" t="s">
        <v>3</v>
      </c>
      <c r="E101" s="39" t="s">
        <v>4</v>
      </c>
      <c r="F101" s="159">
        <v>4</v>
      </c>
      <c r="G101" s="160">
        <v>32.38</v>
      </c>
      <c r="H101" s="159">
        <v>2</v>
      </c>
      <c r="I101" s="160">
        <v>7.25</v>
      </c>
      <c r="J101" s="162">
        <f t="shared" si="9"/>
        <v>145.13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163">
        <f t="shared" si="7"/>
        <v>0</v>
      </c>
      <c r="AD101" s="164">
        <f t="shared" si="8"/>
        <v>145.13</v>
      </c>
      <c r="AE101" s="158">
        <v>4</v>
      </c>
      <c r="AF101" s="24" t="s">
        <v>49</v>
      </c>
      <c r="AG101" s="152"/>
      <c r="AH101" s="152"/>
      <c r="AI101" s="152"/>
    </row>
    <row r="102" spans="1:35" ht="15" customHeight="1">
      <c r="A102" s="1">
        <v>5</v>
      </c>
      <c r="B102" s="71" t="s">
        <v>96</v>
      </c>
      <c r="C102" s="1">
        <v>1992</v>
      </c>
      <c r="D102" s="1" t="s">
        <v>174</v>
      </c>
      <c r="E102" s="2" t="s">
        <v>4</v>
      </c>
      <c r="F102" s="159">
        <v>61</v>
      </c>
      <c r="G102" s="160">
        <v>33.37</v>
      </c>
      <c r="H102" s="159">
        <v>59</v>
      </c>
      <c r="I102" s="160">
        <v>2.83</v>
      </c>
      <c r="J102" s="162">
        <f t="shared" si="9"/>
        <v>150.54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163">
        <f aca="true" t="shared" si="10" ref="AC102:AC134">SUM(K102+L102+M102+N102+O102+P102+Q102+R102+S102+T102+U102+V102+W102+X102+Y102+Z102+AA102+AB102)</f>
        <v>0</v>
      </c>
      <c r="AD102" s="164">
        <f aca="true" t="shared" si="11" ref="AD102:AD134">SUM(J102+AC102)</f>
        <v>150.54</v>
      </c>
      <c r="AE102" s="158">
        <v>5</v>
      </c>
      <c r="AF102" s="24" t="s">
        <v>49</v>
      </c>
      <c r="AG102" s="152"/>
      <c r="AH102" s="152"/>
      <c r="AI102" s="152"/>
    </row>
    <row r="103" spans="1:35" ht="15" customHeight="1">
      <c r="A103" s="1">
        <v>6</v>
      </c>
      <c r="B103" s="63" t="s">
        <v>122</v>
      </c>
      <c r="C103" s="39">
        <v>2000</v>
      </c>
      <c r="D103" s="39" t="s">
        <v>3</v>
      </c>
      <c r="E103" s="39" t="s">
        <v>4</v>
      </c>
      <c r="F103" s="159">
        <v>2</v>
      </c>
      <c r="G103" s="160">
        <v>35.42</v>
      </c>
      <c r="H103" s="159">
        <v>0</v>
      </c>
      <c r="I103" s="160">
        <v>1.06</v>
      </c>
      <c r="J103" s="162">
        <f t="shared" si="9"/>
        <v>154.36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163">
        <f t="shared" si="10"/>
        <v>0</v>
      </c>
      <c r="AD103" s="164">
        <f t="shared" si="11"/>
        <v>154.36</v>
      </c>
      <c r="AE103" s="158">
        <v>6</v>
      </c>
      <c r="AF103" s="24" t="s">
        <v>49</v>
      </c>
      <c r="AG103" s="152"/>
      <c r="AH103" s="152"/>
      <c r="AI103" s="152"/>
    </row>
    <row r="104" spans="1:35" ht="15" customHeight="1">
      <c r="A104" s="1">
        <v>7</v>
      </c>
      <c r="B104" s="63" t="s">
        <v>92</v>
      </c>
      <c r="C104" s="39">
        <v>2001</v>
      </c>
      <c r="D104" s="24" t="s">
        <v>174</v>
      </c>
      <c r="E104" s="39">
        <v>1</v>
      </c>
      <c r="F104" s="159">
        <v>59</v>
      </c>
      <c r="G104" s="161">
        <v>52.06</v>
      </c>
      <c r="H104" s="159">
        <v>57</v>
      </c>
      <c r="I104" s="161">
        <v>9.97</v>
      </c>
      <c r="J104" s="162">
        <f t="shared" si="9"/>
        <v>162.09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163">
        <f t="shared" si="10"/>
        <v>0</v>
      </c>
      <c r="AD104" s="164">
        <f t="shared" si="11"/>
        <v>162.09</v>
      </c>
      <c r="AE104" s="158">
        <v>7</v>
      </c>
      <c r="AF104" s="24"/>
      <c r="AG104" s="152"/>
      <c r="AH104" s="152"/>
      <c r="AI104" s="152"/>
    </row>
    <row r="105" spans="1:35" ht="15" customHeight="1">
      <c r="A105" s="1">
        <v>8</v>
      </c>
      <c r="B105" s="63" t="s">
        <v>52</v>
      </c>
      <c r="C105" s="39">
        <v>1998</v>
      </c>
      <c r="D105" s="39" t="s">
        <v>3</v>
      </c>
      <c r="E105" s="39" t="s">
        <v>4</v>
      </c>
      <c r="F105" s="159">
        <v>6</v>
      </c>
      <c r="G105" s="161">
        <v>20.05</v>
      </c>
      <c r="H105" s="159">
        <v>4</v>
      </c>
      <c r="I105" s="161">
        <v>5.06</v>
      </c>
      <c r="J105" s="162">
        <f t="shared" si="9"/>
        <v>134.99</v>
      </c>
      <c r="K105" s="24"/>
      <c r="L105" s="24"/>
      <c r="M105" s="24"/>
      <c r="N105" s="24">
        <v>50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163">
        <f t="shared" si="10"/>
        <v>50</v>
      </c>
      <c r="AD105" s="164">
        <f t="shared" si="11"/>
        <v>184.99</v>
      </c>
      <c r="AE105" s="158">
        <v>8</v>
      </c>
      <c r="AF105" s="24"/>
      <c r="AG105" s="152"/>
      <c r="AH105" s="152"/>
      <c r="AI105" s="152"/>
    </row>
    <row r="106" spans="1:35" ht="15" customHeight="1">
      <c r="A106" s="1">
        <v>9</v>
      </c>
      <c r="B106" s="63" t="s">
        <v>90</v>
      </c>
      <c r="C106" s="39">
        <v>2002</v>
      </c>
      <c r="D106" s="24" t="s">
        <v>174</v>
      </c>
      <c r="E106" s="39">
        <v>1</v>
      </c>
      <c r="F106" s="159">
        <v>61</v>
      </c>
      <c r="G106" s="161">
        <v>14.12</v>
      </c>
      <c r="H106" s="159">
        <v>58</v>
      </c>
      <c r="I106" s="161">
        <v>3.41</v>
      </c>
      <c r="J106" s="162">
        <f t="shared" si="9"/>
        <v>190.71</v>
      </c>
      <c r="K106" s="24"/>
      <c r="L106" s="24"/>
      <c r="M106" s="24"/>
      <c r="N106" s="24"/>
      <c r="O106" s="24"/>
      <c r="P106" s="24"/>
      <c r="Q106" s="24"/>
      <c r="R106" s="24">
        <v>2</v>
      </c>
      <c r="S106" s="24"/>
      <c r="T106" s="24"/>
      <c r="U106" s="24"/>
      <c r="V106" s="24"/>
      <c r="W106" s="24">
        <v>50</v>
      </c>
      <c r="X106" s="24"/>
      <c r="Y106" s="24"/>
      <c r="Z106" s="24">
        <v>2</v>
      </c>
      <c r="AA106" s="24"/>
      <c r="AB106" s="24"/>
      <c r="AC106" s="163">
        <f t="shared" si="10"/>
        <v>54</v>
      </c>
      <c r="AD106" s="164">
        <f t="shared" si="11"/>
        <v>244.71</v>
      </c>
      <c r="AE106" s="158">
        <v>9</v>
      </c>
      <c r="AF106" s="24"/>
      <c r="AG106" s="152"/>
      <c r="AH106" s="152"/>
      <c r="AI106" s="152"/>
    </row>
    <row r="107" spans="1:35" ht="15" customHeight="1">
      <c r="A107" s="1">
        <v>10</v>
      </c>
      <c r="B107" s="63" t="s">
        <v>56</v>
      </c>
      <c r="C107" s="39">
        <v>2000</v>
      </c>
      <c r="D107" s="24" t="s">
        <v>3</v>
      </c>
      <c r="E107" s="39">
        <v>2</v>
      </c>
      <c r="F107" s="159">
        <v>59</v>
      </c>
      <c r="G107" s="161">
        <v>5.43</v>
      </c>
      <c r="H107" s="159">
        <v>56</v>
      </c>
      <c r="I107" s="161">
        <v>5.3</v>
      </c>
      <c r="J107" s="162">
        <f t="shared" si="9"/>
        <v>180.13</v>
      </c>
      <c r="K107" s="24"/>
      <c r="L107" s="24"/>
      <c r="M107" s="24"/>
      <c r="N107" s="24"/>
      <c r="O107" s="24"/>
      <c r="P107" s="24"/>
      <c r="Q107" s="24"/>
      <c r="R107" s="24">
        <v>2</v>
      </c>
      <c r="S107" s="24"/>
      <c r="T107" s="24"/>
      <c r="U107" s="24"/>
      <c r="V107" s="24">
        <v>50</v>
      </c>
      <c r="W107" s="24">
        <v>50</v>
      </c>
      <c r="X107" s="24">
        <v>50</v>
      </c>
      <c r="Y107" s="24">
        <v>50</v>
      </c>
      <c r="Z107" s="24">
        <v>50</v>
      </c>
      <c r="AA107" s="24">
        <v>50</v>
      </c>
      <c r="AB107" s="24"/>
      <c r="AC107" s="163">
        <f t="shared" si="10"/>
        <v>302</v>
      </c>
      <c r="AD107" s="164">
        <f t="shared" si="11"/>
        <v>482.13</v>
      </c>
      <c r="AE107" s="158">
        <v>10</v>
      </c>
      <c r="AF107" s="24"/>
      <c r="AG107" s="152"/>
      <c r="AH107" s="152"/>
      <c r="AI107" s="152"/>
    </row>
    <row r="108" spans="1:58" s="82" customFormat="1" ht="21.75" customHeight="1">
      <c r="A108" s="346" t="s">
        <v>323</v>
      </c>
      <c r="B108" s="346"/>
      <c r="C108" s="346"/>
      <c r="D108" s="346"/>
      <c r="E108" s="346"/>
      <c r="F108" s="346"/>
      <c r="G108" s="346"/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6"/>
      <c r="AB108" s="346"/>
      <c r="AC108" s="346"/>
      <c r="AD108" s="346"/>
      <c r="AE108" s="346"/>
      <c r="AF108" s="346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151"/>
    </row>
    <row r="109" spans="1:35" ht="13.5" customHeight="1">
      <c r="A109" s="1">
        <v>1</v>
      </c>
      <c r="B109" s="60" t="s">
        <v>112</v>
      </c>
      <c r="C109" s="24">
        <v>1998</v>
      </c>
      <c r="D109" s="24" t="s">
        <v>73</v>
      </c>
      <c r="E109" s="2" t="s">
        <v>4</v>
      </c>
      <c r="F109" s="159">
        <v>17</v>
      </c>
      <c r="G109" s="161">
        <v>31.69</v>
      </c>
      <c r="H109" s="159">
        <v>16</v>
      </c>
      <c r="I109" s="161">
        <v>2.3</v>
      </c>
      <c r="J109" s="162">
        <f t="shared" si="9"/>
        <v>89.39</v>
      </c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3">
        <f t="shared" si="10"/>
        <v>0</v>
      </c>
      <c r="AD109" s="164">
        <f t="shared" si="11"/>
        <v>89.39</v>
      </c>
      <c r="AE109" s="158">
        <v>1</v>
      </c>
      <c r="AF109" s="24" t="s">
        <v>49</v>
      </c>
      <c r="AG109" s="152"/>
      <c r="AH109" s="152"/>
      <c r="AI109" s="152"/>
    </row>
    <row r="110" spans="1:35" ht="13.5" customHeight="1">
      <c r="A110" s="1">
        <v>2</v>
      </c>
      <c r="B110" s="60" t="s">
        <v>199</v>
      </c>
      <c r="C110" s="24">
        <v>1995</v>
      </c>
      <c r="D110" s="24" t="s">
        <v>5</v>
      </c>
      <c r="E110" s="2" t="s">
        <v>19</v>
      </c>
      <c r="F110" s="159">
        <v>56</v>
      </c>
      <c r="G110" s="161">
        <v>38.49</v>
      </c>
      <c r="H110" s="159">
        <v>55</v>
      </c>
      <c r="I110" s="161">
        <v>5.74</v>
      </c>
      <c r="J110" s="162">
        <f t="shared" si="9"/>
        <v>92.75</v>
      </c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63">
        <f t="shared" si="10"/>
        <v>0</v>
      </c>
      <c r="AD110" s="164">
        <f t="shared" si="11"/>
        <v>92.75</v>
      </c>
      <c r="AE110" s="165">
        <v>2</v>
      </c>
      <c r="AF110" s="24" t="s">
        <v>49</v>
      </c>
      <c r="AG110" s="152"/>
      <c r="AH110" s="152"/>
      <c r="AI110" s="152"/>
    </row>
    <row r="111" spans="1:35" ht="13.5" customHeight="1">
      <c r="A111" s="1">
        <v>3</v>
      </c>
      <c r="B111" s="60" t="s">
        <v>201</v>
      </c>
      <c r="C111" s="24">
        <v>1985</v>
      </c>
      <c r="D111" s="24" t="s">
        <v>5</v>
      </c>
      <c r="E111" s="2" t="s">
        <v>19</v>
      </c>
      <c r="F111" s="159">
        <v>57</v>
      </c>
      <c r="G111" s="161">
        <v>34.66</v>
      </c>
      <c r="H111" s="159">
        <v>56</v>
      </c>
      <c r="I111" s="161">
        <v>1.15</v>
      </c>
      <c r="J111" s="162">
        <f t="shared" si="9"/>
        <v>93.50999999999999</v>
      </c>
      <c r="K111" s="158"/>
      <c r="L111" s="158"/>
      <c r="M111" s="158"/>
      <c r="N111" s="158"/>
      <c r="O111" s="158"/>
      <c r="P111" s="158"/>
      <c r="Q111" s="158"/>
      <c r="R111" s="158">
        <v>2</v>
      </c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63">
        <f t="shared" si="10"/>
        <v>2</v>
      </c>
      <c r="AD111" s="164">
        <f t="shared" si="11"/>
        <v>95.50999999999999</v>
      </c>
      <c r="AE111" s="166">
        <v>3</v>
      </c>
      <c r="AF111" s="24" t="s">
        <v>49</v>
      </c>
      <c r="AG111" s="152"/>
      <c r="AH111" s="152"/>
      <c r="AI111" s="152"/>
    </row>
    <row r="112" spans="1:35" ht="13.5" customHeight="1">
      <c r="A112" s="1">
        <v>4</v>
      </c>
      <c r="B112" s="60" t="s">
        <v>111</v>
      </c>
      <c r="C112" s="24">
        <v>1998</v>
      </c>
      <c r="D112" s="24" t="s">
        <v>73</v>
      </c>
      <c r="E112" s="2" t="s">
        <v>4</v>
      </c>
      <c r="F112" s="159">
        <v>61</v>
      </c>
      <c r="G112" s="161">
        <v>44.92</v>
      </c>
      <c r="H112" s="159">
        <v>60</v>
      </c>
      <c r="I112" s="161">
        <v>7.85</v>
      </c>
      <c r="J112" s="162">
        <f t="shared" si="9"/>
        <v>97.07</v>
      </c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63">
        <f t="shared" si="10"/>
        <v>0</v>
      </c>
      <c r="AD112" s="164">
        <f t="shared" si="11"/>
        <v>97.07</v>
      </c>
      <c r="AE112" s="165">
        <v>4</v>
      </c>
      <c r="AF112" s="24" t="s">
        <v>49</v>
      </c>
      <c r="AG112" s="152"/>
      <c r="AH112" s="152"/>
      <c r="AI112" s="152"/>
    </row>
    <row r="113" spans="1:35" ht="13.5" customHeight="1">
      <c r="A113" s="1">
        <v>5</v>
      </c>
      <c r="B113" s="71" t="s">
        <v>260</v>
      </c>
      <c r="C113" s="1">
        <v>1997</v>
      </c>
      <c r="D113" s="1" t="s">
        <v>3</v>
      </c>
      <c r="E113" s="2" t="s">
        <v>4</v>
      </c>
      <c r="F113" s="159">
        <v>8</v>
      </c>
      <c r="G113" s="161">
        <v>40.46</v>
      </c>
      <c r="H113" s="159">
        <v>7</v>
      </c>
      <c r="I113" s="161">
        <v>5.18</v>
      </c>
      <c r="J113" s="162">
        <f t="shared" si="9"/>
        <v>95.28</v>
      </c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>
        <v>2</v>
      </c>
      <c r="Z113" s="158"/>
      <c r="AA113" s="158"/>
      <c r="AB113" s="158"/>
      <c r="AC113" s="163">
        <f t="shared" si="10"/>
        <v>2</v>
      </c>
      <c r="AD113" s="164">
        <f t="shared" si="11"/>
        <v>97.28</v>
      </c>
      <c r="AE113" s="158">
        <v>5</v>
      </c>
      <c r="AF113" s="24" t="s">
        <v>49</v>
      </c>
      <c r="AG113" s="152"/>
      <c r="AH113" s="152"/>
      <c r="AI113" s="152"/>
    </row>
    <row r="114" spans="1:35" ht="13.5" customHeight="1">
      <c r="A114" s="1">
        <v>6</v>
      </c>
      <c r="B114" s="60" t="s">
        <v>20</v>
      </c>
      <c r="C114" s="24">
        <v>1998</v>
      </c>
      <c r="D114" s="24" t="s">
        <v>5</v>
      </c>
      <c r="E114" s="2" t="s">
        <v>4</v>
      </c>
      <c r="F114" s="159">
        <v>16</v>
      </c>
      <c r="G114" s="161">
        <v>40.69</v>
      </c>
      <c r="H114" s="159">
        <v>15</v>
      </c>
      <c r="I114" s="161">
        <v>3.95</v>
      </c>
      <c r="J114" s="162">
        <f t="shared" si="9"/>
        <v>96.74</v>
      </c>
      <c r="K114" s="158"/>
      <c r="L114" s="158"/>
      <c r="M114" s="158"/>
      <c r="N114" s="158">
        <v>2</v>
      </c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63">
        <f t="shared" si="10"/>
        <v>2</v>
      </c>
      <c r="AD114" s="164">
        <f t="shared" si="11"/>
        <v>98.74</v>
      </c>
      <c r="AE114" s="165">
        <v>6</v>
      </c>
      <c r="AF114" s="24" t="s">
        <v>49</v>
      </c>
      <c r="AG114" s="152"/>
      <c r="AH114" s="152"/>
      <c r="AI114" s="152"/>
    </row>
    <row r="115" spans="1:35" ht="13.5" customHeight="1">
      <c r="A115" s="1">
        <v>7</v>
      </c>
      <c r="B115" s="60" t="s">
        <v>21</v>
      </c>
      <c r="C115" s="24">
        <v>1999</v>
      </c>
      <c r="D115" s="24" t="s">
        <v>5</v>
      </c>
      <c r="E115" s="2" t="s">
        <v>4</v>
      </c>
      <c r="F115" s="159">
        <v>7</v>
      </c>
      <c r="G115" s="161">
        <v>42.22</v>
      </c>
      <c r="H115" s="159">
        <v>6</v>
      </c>
      <c r="I115" s="161">
        <v>3.02</v>
      </c>
      <c r="J115" s="162">
        <f t="shared" si="9"/>
        <v>99.19999999999999</v>
      </c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63">
        <f t="shared" si="10"/>
        <v>0</v>
      </c>
      <c r="AD115" s="164">
        <f t="shared" si="11"/>
        <v>99.19999999999999</v>
      </c>
      <c r="AE115" s="166">
        <v>7</v>
      </c>
      <c r="AF115" s="24" t="s">
        <v>49</v>
      </c>
      <c r="AG115" s="152"/>
      <c r="AH115" s="152"/>
      <c r="AI115" s="152"/>
    </row>
    <row r="116" spans="1:35" ht="13.5" customHeight="1">
      <c r="A116" s="1">
        <v>8</v>
      </c>
      <c r="B116" s="60" t="s">
        <v>40</v>
      </c>
      <c r="C116" s="24">
        <v>1998</v>
      </c>
      <c r="D116" s="24" t="s">
        <v>3</v>
      </c>
      <c r="E116" s="24" t="s">
        <v>4</v>
      </c>
      <c r="F116" s="159">
        <v>14</v>
      </c>
      <c r="G116" s="161">
        <v>42.58</v>
      </c>
      <c r="H116" s="159">
        <v>13</v>
      </c>
      <c r="I116" s="161">
        <v>2.76</v>
      </c>
      <c r="J116" s="162">
        <f t="shared" si="9"/>
        <v>99.82</v>
      </c>
      <c r="K116" s="158"/>
      <c r="L116" s="158"/>
      <c r="M116" s="158"/>
      <c r="N116" s="158"/>
      <c r="O116" s="158"/>
      <c r="P116" s="158"/>
      <c r="Q116" s="158"/>
      <c r="R116" s="158">
        <v>2</v>
      </c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63">
        <f t="shared" si="10"/>
        <v>2</v>
      </c>
      <c r="AD116" s="164">
        <f t="shared" si="11"/>
        <v>101.82</v>
      </c>
      <c r="AE116" s="165">
        <v>8</v>
      </c>
      <c r="AF116" s="24" t="s">
        <v>49</v>
      </c>
      <c r="AG116" s="152"/>
      <c r="AH116" s="152"/>
      <c r="AI116" s="152"/>
    </row>
    <row r="117" spans="1:35" ht="13.5" customHeight="1">
      <c r="A117" s="1">
        <v>9</v>
      </c>
      <c r="B117" s="60" t="s">
        <v>23</v>
      </c>
      <c r="C117" s="24">
        <v>1989</v>
      </c>
      <c r="D117" s="24" t="s">
        <v>5</v>
      </c>
      <c r="E117" s="2" t="s">
        <v>19</v>
      </c>
      <c r="F117" s="159">
        <v>33</v>
      </c>
      <c r="G117" s="161">
        <v>44.17</v>
      </c>
      <c r="H117" s="159">
        <v>32</v>
      </c>
      <c r="I117" s="161">
        <v>5.62</v>
      </c>
      <c r="J117" s="162">
        <f t="shared" si="9"/>
        <v>98.55000000000001</v>
      </c>
      <c r="K117" s="158"/>
      <c r="L117" s="158"/>
      <c r="M117" s="158"/>
      <c r="N117" s="158"/>
      <c r="O117" s="158"/>
      <c r="P117" s="158"/>
      <c r="Q117" s="158"/>
      <c r="R117" s="158">
        <v>2</v>
      </c>
      <c r="S117" s="158"/>
      <c r="T117" s="158">
        <v>2</v>
      </c>
      <c r="U117" s="158"/>
      <c r="V117" s="158"/>
      <c r="W117" s="158"/>
      <c r="X117" s="158"/>
      <c r="Y117" s="158"/>
      <c r="Z117" s="158"/>
      <c r="AA117" s="158"/>
      <c r="AB117" s="158"/>
      <c r="AC117" s="163">
        <f t="shared" si="10"/>
        <v>4</v>
      </c>
      <c r="AD117" s="164">
        <f t="shared" si="11"/>
        <v>102.55000000000001</v>
      </c>
      <c r="AE117" s="158">
        <v>9</v>
      </c>
      <c r="AF117" s="24" t="s">
        <v>49</v>
      </c>
      <c r="AG117" s="152"/>
      <c r="AH117" s="152"/>
      <c r="AI117" s="152"/>
    </row>
    <row r="118" spans="1:35" ht="13.5" customHeight="1">
      <c r="A118" s="1">
        <v>10</v>
      </c>
      <c r="B118" s="63" t="s">
        <v>39</v>
      </c>
      <c r="C118" s="39">
        <v>1998</v>
      </c>
      <c r="D118" s="24" t="s">
        <v>3</v>
      </c>
      <c r="E118" s="24" t="s">
        <v>4</v>
      </c>
      <c r="F118" s="159">
        <v>10</v>
      </c>
      <c r="G118" s="161">
        <v>41.8</v>
      </c>
      <c r="H118" s="159">
        <v>9</v>
      </c>
      <c r="I118" s="161">
        <v>2.55</v>
      </c>
      <c r="J118" s="162">
        <f t="shared" si="9"/>
        <v>99.25</v>
      </c>
      <c r="K118" s="158"/>
      <c r="L118" s="158"/>
      <c r="M118" s="158"/>
      <c r="N118" s="158">
        <v>2</v>
      </c>
      <c r="O118" s="158"/>
      <c r="P118" s="158"/>
      <c r="Q118" s="158"/>
      <c r="R118" s="158">
        <v>2</v>
      </c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63">
        <f t="shared" si="10"/>
        <v>4</v>
      </c>
      <c r="AD118" s="164">
        <f t="shared" si="11"/>
        <v>103.25</v>
      </c>
      <c r="AE118" s="165">
        <v>10</v>
      </c>
      <c r="AF118" s="24" t="s">
        <v>49</v>
      </c>
      <c r="AG118" s="152"/>
      <c r="AH118" s="152"/>
      <c r="AI118" s="152"/>
    </row>
    <row r="119" spans="1:35" ht="13.5" customHeight="1">
      <c r="A119" s="1">
        <v>11</v>
      </c>
      <c r="B119" s="63" t="s">
        <v>117</v>
      </c>
      <c r="C119" s="39">
        <v>1996</v>
      </c>
      <c r="D119" s="39" t="s">
        <v>3</v>
      </c>
      <c r="E119" s="39" t="s">
        <v>4</v>
      </c>
      <c r="F119" s="159">
        <v>4</v>
      </c>
      <c r="G119" s="161">
        <v>45.58</v>
      </c>
      <c r="H119" s="159">
        <v>3</v>
      </c>
      <c r="I119" s="161">
        <v>1.57</v>
      </c>
      <c r="J119" s="162">
        <f t="shared" si="9"/>
        <v>104.00999999999999</v>
      </c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63">
        <f t="shared" si="10"/>
        <v>0</v>
      </c>
      <c r="AD119" s="164">
        <f t="shared" si="11"/>
        <v>104.00999999999999</v>
      </c>
      <c r="AE119" s="166">
        <v>11</v>
      </c>
      <c r="AF119" s="64"/>
      <c r="AG119" s="152"/>
      <c r="AH119" s="152"/>
      <c r="AI119" s="152"/>
    </row>
    <row r="120" spans="1:35" ht="13.5" customHeight="1">
      <c r="A120" s="1">
        <v>12</v>
      </c>
      <c r="B120" s="63" t="s">
        <v>53</v>
      </c>
      <c r="C120" s="39">
        <v>2000</v>
      </c>
      <c r="D120" s="24" t="s">
        <v>3</v>
      </c>
      <c r="E120" s="39">
        <v>1</v>
      </c>
      <c r="F120" s="159">
        <v>5</v>
      </c>
      <c r="G120" s="161">
        <v>45.88</v>
      </c>
      <c r="H120" s="159">
        <v>4</v>
      </c>
      <c r="I120" s="161">
        <v>3.28</v>
      </c>
      <c r="J120" s="162">
        <f t="shared" si="9"/>
        <v>102.6</v>
      </c>
      <c r="K120" s="158"/>
      <c r="L120" s="158"/>
      <c r="M120" s="158"/>
      <c r="N120" s="158">
        <v>2</v>
      </c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63">
        <f t="shared" si="10"/>
        <v>2</v>
      </c>
      <c r="AD120" s="164">
        <f t="shared" si="11"/>
        <v>104.6</v>
      </c>
      <c r="AE120" s="165">
        <v>12</v>
      </c>
      <c r="AF120" s="24"/>
      <c r="AG120" s="152"/>
      <c r="AH120" s="152"/>
      <c r="AI120" s="152"/>
    </row>
    <row r="121" spans="1:35" ht="13.5" customHeight="1">
      <c r="A121" s="1">
        <v>13</v>
      </c>
      <c r="B121" s="60" t="s">
        <v>9</v>
      </c>
      <c r="C121" s="24">
        <v>1997</v>
      </c>
      <c r="D121" s="24" t="s">
        <v>5</v>
      </c>
      <c r="E121" s="2" t="s">
        <v>4</v>
      </c>
      <c r="F121" s="159">
        <v>6</v>
      </c>
      <c r="G121" s="161">
        <v>44.03</v>
      </c>
      <c r="H121" s="159">
        <v>5</v>
      </c>
      <c r="I121" s="161">
        <v>2.63</v>
      </c>
      <c r="J121" s="162">
        <f t="shared" si="9"/>
        <v>101.4</v>
      </c>
      <c r="K121" s="158"/>
      <c r="L121" s="158"/>
      <c r="M121" s="158"/>
      <c r="N121" s="158"/>
      <c r="O121" s="158">
        <v>2</v>
      </c>
      <c r="P121" s="158"/>
      <c r="Q121" s="158"/>
      <c r="R121" s="158">
        <v>2</v>
      </c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63">
        <f t="shared" si="10"/>
        <v>4</v>
      </c>
      <c r="AD121" s="164">
        <f t="shared" si="11"/>
        <v>105.4</v>
      </c>
      <c r="AE121" s="158">
        <v>13</v>
      </c>
      <c r="AF121" s="24"/>
      <c r="AG121" s="152"/>
      <c r="AH121" s="152"/>
      <c r="AI121" s="152"/>
    </row>
    <row r="122" spans="1:35" ht="13.5" customHeight="1">
      <c r="A122" s="1">
        <v>14</v>
      </c>
      <c r="B122" s="60" t="s">
        <v>29</v>
      </c>
      <c r="C122" s="24">
        <v>2000</v>
      </c>
      <c r="D122" s="24" t="s">
        <v>5</v>
      </c>
      <c r="E122" s="2" t="s">
        <v>4</v>
      </c>
      <c r="F122" s="159">
        <v>9</v>
      </c>
      <c r="G122" s="161">
        <v>49.9</v>
      </c>
      <c r="H122" s="159">
        <v>8</v>
      </c>
      <c r="I122" s="161">
        <v>3.23</v>
      </c>
      <c r="J122" s="162">
        <f t="shared" si="9"/>
        <v>106.67</v>
      </c>
      <c r="K122" s="158"/>
      <c r="L122" s="158"/>
      <c r="M122" s="158"/>
      <c r="N122" s="158"/>
      <c r="O122" s="158"/>
      <c r="P122" s="158"/>
      <c r="Q122" s="158"/>
      <c r="R122" s="158">
        <v>2</v>
      </c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63">
        <f t="shared" si="10"/>
        <v>2</v>
      </c>
      <c r="AD122" s="164">
        <f t="shared" si="11"/>
        <v>108.67</v>
      </c>
      <c r="AE122" s="165">
        <v>14</v>
      </c>
      <c r="AF122" s="24"/>
      <c r="AG122" s="152"/>
      <c r="AH122" s="152"/>
      <c r="AI122" s="152"/>
    </row>
    <row r="123" spans="1:35" ht="13.5" customHeight="1">
      <c r="A123" s="1">
        <v>15</v>
      </c>
      <c r="B123" s="60" t="s">
        <v>6</v>
      </c>
      <c r="C123" s="24">
        <v>1994</v>
      </c>
      <c r="D123" s="24" t="s">
        <v>5</v>
      </c>
      <c r="E123" s="2" t="s">
        <v>19</v>
      </c>
      <c r="F123" s="159">
        <v>12</v>
      </c>
      <c r="G123" s="161">
        <v>50.31</v>
      </c>
      <c r="H123" s="159">
        <v>11</v>
      </c>
      <c r="I123" s="161">
        <v>2.85</v>
      </c>
      <c r="J123" s="162">
        <f t="shared" si="9"/>
        <v>107.46000000000001</v>
      </c>
      <c r="K123" s="158"/>
      <c r="L123" s="158"/>
      <c r="M123" s="158"/>
      <c r="N123" s="158"/>
      <c r="O123" s="158"/>
      <c r="P123" s="158"/>
      <c r="Q123" s="158"/>
      <c r="R123" s="158">
        <v>2</v>
      </c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63">
        <f t="shared" si="10"/>
        <v>2</v>
      </c>
      <c r="AD123" s="164">
        <f t="shared" si="11"/>
        <v>109.46000000000001</v>
      </c>
      <c r="AE123" s="166">
        <v>15</v>
      </c>
      <c r="AF123" s="24"/>
      <c r="AG123" s="152"/>
      <c r="AH123" s="152"/>
      <c r="AI123" s="152"/>
    </row>
    <row r="124" spans="1:35" ht="13.5" customHeight="1">
      <c r="A124" s="1">
        <v>16</v>
      </c>
      <c r="B124" s="63" t="s">
        <v>93</v>
      </c>
      <c r="C124" s="39">
        <v>1999</v>
      </c>
      <c r="D124" s="24" t="s">
        <v>174</v>
      </c>
      <c r="E124" s="39">
        <v>2</v>
      </c>
      <c r="F124" s="159">
        <v>60</v>
      </c>
      <c r="G124" s="161">
        <v>59.66</v>
      </c>
      <c r="H124" s="159">
        <v>59</v>
      </c>
      <c r="I124" s="161">
        <v>2.07</v>
      </c>
      <c r="J124" s="162">
        <f t="shared" si="9"/>
        <v>117.59</v>
      </c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>
        <v>2</v>
      </c>
      <c r="X124" s="158"/>
      <c r="Y124" s="158"/>
      <c r="Z124" s="158"/>
      <c r="AA124" s="158"/>
      <c r="AB124" s="158"/>
      <c r="AC124" s="163">
        <f t="shared" si="10"/>
        <v>2</v>
      </c>
      <c r="AD124" s="164">
        <f t="shared" si="11"/>
        <v>119.59</v>
      </c>
      <c r="AE124" s="165">
        <v>16</v>
      </c>
      <c r="AF124" s="24"/>
      <c r="AG124" s="152"/>
      <c r="AH124" s="152"/>
      <c r="AI124" s="152"/>
    </row>
    <row r="125" spans="1:35" ht="13.5" customHeight="1">
      <c r="A125" s="1">
        <v>17</v>
      </c>
      <c r="B125" s="73" t="s">
        <v>142</v>
      </c>
      <c r="C125" s="39">
        <v>1981</v>
      </c>
      <c r="D125" s="24" t="s">
        <v>143</v>
      </c>
      <c r="E125" s="39" t="s">
        <v>144</v>
      </c>
      <c r="F125" s="159">
        <v>4</v>
      </c>
      <c r="G125" s="161">
        <v>6.14</v>
      </c>
      <c r="H125" s="159">
        <v>2</v>
      </c>
      <c r="I125" s="161">
        <v>6.58</v>
      </c>
      <c r="J125" s="162">
        <f t="shared" si="9"/>
        <v>119.56</v>
      </c>
      <c r="K125" s="158"/>
      <c r="L125" s="158"/>
      <c r="M125" s="158"/>
      <c r="N125" s="158"/>
      <c r="O125" s="158"/>
      <c r="P125" s="158"/>
      <c r="Q125" s="158"/>
      <c r="R125" s="158"/>
      <c r="S125" s="158">
        <v>2</v>
      </c>
      <c r="T125" s="158"/>
      <c r="U125" s="158"/>
      <c r="V125" s="158"/>
      <c r="W125" s="158"/>
      <c r="X125" s="158"/>
      <c r="Y125" s="158"/>
      <c r="Z125" s="158"/>
      <c r="AA125" s="158"/>
      <c r="AB125" s="158"/>
      <c r="AC125" s="163">
        <f t="shared" si="10"/>
        <v>2</v>
      </c>
      <c r="AD125" s="164">
        <f t="shared" si="11"/>
        <v>121.56</v>
      </c>
      <c r="AE125" s="158">
        <v>17</v>
      </c>
      <c r="AF125" s="24"/>
      <c r="AG125" s="152"/>
      <c r="AH125" s="152"/>
      <c r="AI125" s="152"/>
    </row>
    <row r="126" spans="1:35" ht="13.5" customHeight="1">
      <c r="A126" s="1">
        <v>18</v>
      </c>
      <c r="B126" s="60" t="s">
        <v>114</v>
      </c>
      <c r="C126" s="24">
        <v>1999</v>
      </c>
      <c r="D126" s="24" t="s">
        <v>73</v>
      </c>
      <c r="E126" s="2">
        <v>1</v>
      </c>
      <c r="F126" s="159">
        <v>12</v>
      </c>
      <c r="G126" s="161">
        <v>3.62</v>
      </c>
      <c r="H126" s="159">
        <v>10</v>
      </c>
      <c r="I126" s="161">
        <v>5.21</v>
      </c>
      <c r="J126" s="162">
        <f t="shared" si="9"/>
        <v>118.41</v>
      </c>
      <c r="K126" s="158"/>
      <c r="L126" s="158"/>
      <c r="M126" s="158">
        <v>2</v>
      </c>
      <c r="N126" s="158"/>
      <c r="O126" s="158"/>
      <c r="P126" s="158"/>
      <c r="Q126" s="158"/>
      <c r="R126" s="158"/>
      <c r="S126" s="158"/>
      <c r="T126" s="158"/>
      <c r="U126" s="158"/>
      <c r="V126" s="158"/>
      <c r="W126" s="158">
        <v>2</v>
      </c>
      <c r="X126" s="158"/>
      <c r="Y126" s="158"/>
      <c r="Z126" s="158"/>
      <c r="AA126" s="158"/>
      <c r="AB126" s="158"/>
      <c r="AC126" s="163">
        <f t="shared" si="10"/>
        <v>4</v>
      </c>
      <c r="AD126" s="164">
        <f t="shared" si="11"/>
        <v>122.41</v>
      </c>
      <c r="AE126" s="165">
        <v>18</v>
      </c>
      <c r="AF126" s="24"/>
      <c r="AG126" s="152"/>
      <c r="AH126" s="152"/>
      <c r="AI126" s="152"/>
    </row>
    <row r="127" spans="1:35" ht="13.5" customHeight="1">
      <c r="A127" s="1">
        <v>19</v>
      </c>
      <c r="B127" s="63" t="s">
        <v>131</v>
      </c>
      <c r="C127" s="39">
        <v>2002</v>
      </c>
      <c r="D127" s="24" t="s">
        <v>5</v>
      </c>
      <c r="E127" s="2">
        <v>1</v>
      </c>
      <c r="F127" s="159">
        <v>3</v>
      </c>
      <c r="G127" s="161">
        <v>5.36</v>
      </c>
      <c r="H127" s="159">
        <v>1</v>
      </c>
      <c r="I127" s="161">
        <v>4.62</v>
      </c>
      <c r="J127" s="162">
        <f t="shared" si="9"/>
        <v>120.74</v>
      </c>
      <c r="K127" s="158"/>
      <c r="L127" s="158"/>
      <c r="M127" s="158"/>
      <c r="N127" s="158"/>
      <c r="O127" s="158"/>
      <c r="P127" s="158"/>
      <c r="Q127" s="158"/>
      <c r="R127" s="158">
        <v>2</v>
      </c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63">
        <f t="shared" si="10"/>
        <v>2</v>
      </c>
      <c r="AD127" s="164">
        <f t="shared" si="11"/>
        <v>122.74</v>
      </c>
      <c r="AE127" s="166">
        <v>19</v>
      </c>
      <c r="AF127" s="24"/>
      <c r="AH127" s="152"/>
      <c r="AI127" s="152"/>
    </row>
    <row r="128" spans="1:35" ht="13.5" customHeight="1">
      <c r="A128" s="1">
        <v>20</v>
      </c>
      <c r="B128" s="60" t="s">
        <v>65</v>
      </c>
      <c r="C128" s="24">
        <v>1996</v>
      </c>
      <c r="D128" s="24" t="s">
        <v>73</v>
      </c>
      <c r="E128" s="2" t="s">
        <v>19</v>
      </c>
      <c r="F128" s="159">
        <v>28</v>
      </c>
      <c r="G128" s="161">
        <v>7.3</v>
      </c>
      <c r="H128" s="159">
        <v>26</v>
      </c>
      <c r="I128" s="161">
        <v>2.23</v>
      </c>
      <c r="J128" s="162">
        <f t="shared" si="9"/>
        <v>125.07</v>
      </c>
      <c r="K128" s="158"/>
      <c r="L128" s="158"/>
      <c r="M128" s="158"/>
      <c r="N128" s="158"/>
      <c r="O128" s="158"/>
      <c r="P128" s="158"/>
      <c r="Q128" s="158"/>
      <c r="R128" s="158">
        <v>2</v>
      </c>
      <c r="S128" s="158"/>
      <c r="T128" s="158"/>
      <c r="U128" s="158">
        <v>2</v>
      </c>
      <c r="V128" s="158"/>
      <c r="W128" s="158"/>
      <c r="X128" s="158"/>
      <c r="Y128" s="158"/>
      <c r="Z128" s="158"/>
      <c r="AA128" s="158"/>
      <c r="AB128" s="158"/>
      <c r="AC128" s="163">
        <f t="shared" si="10"/>
        <v>4</v>
      </c>
      <c r="AD128" s="164">
        <f t="shared" si="11"/>
        <v>129.07</v>
      </c>
      <c r="AE128" s="165">
        <v>20</v>
      </c>
      <c r="AF128" s="24"/>
      <c r="AH128" s="152"/>
      <c r="AI128" s="152"/>
    </row>
    <row r="129" spans="1:35" ht="13.5" customHeight="1">
      <c r="A129" s="1">
        <v>21</v>
      </c>
      <c r="B129" s="63" t="s">
        <v>291</v>
      </c>
      <c r="C129" s="39">
        <v>1996</v>
      </c>
      <c r="D129" s="24" t="s">
        <v>174</v>
      </c>
      <c r="E129" s="39"/>
      <c r="F129" s="159">
        <v>14</v>
      </c>
      <c r="G129" s="161">
        <v>14.69</v>
      </c>
      <c r="H129" s="159">
        <v>12</v>
      </c>
      <c r="I129" s="161">
        <v>3.49</v>
      </c>
      <c r="J129" s="162">
        <f t="shared" si="9"/>
        <v>131.2</v>
      </c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63">
        <f t="shared" si="10"/>
        <v>0</v>
      </c>
      <c r="AD129" s="164">
        <f t="shared" si="11"/>
        <v>131.2</v>
      </c>
      <c r="AE129" s="158">
        <v>21</v>
      </c>
      <c r="AF129" s="24"/>
      <c r="AH129" s="152"/>
      <c r="AI129" s="152"/>
    </row>
    <row r="130" spans="1:35" ht="13.5" customHeight="1">
      <c r="A130" s="1">
        <v>22</v>
      </c>
      <c r="B130" s="63" t="s">
        <v>22</v>
      </c>
      <c r="C130" s="39">
        <v>1986</v>
      </c>
      <c r="D130" s="24" t="s">
        <v>5</v>
      </c>
      <c r="E130" s="2" t="s">
        <v>19</v>
      </c>
      <c r="F130" s="159">
        <v>50</v>
      </c>
      <c r="G130" s="161">
        <v>19.84</v>
      </c>
      <c r="H130" s="159">
        <v>48</v>
      </c>
      <c r="I130" s="161">
        <v>4.11</v>
      </c>
      <c r="J130" s="162">
        <f t="shared" si="9"/>
        <v>135.73</v>
      </c>
      <c r="K130" s="24"/>
      <c r="L130" s="24"/>
      <c r="M130" s="24"/>
      <c r="N130" s="24"/>
      <c r="O130" s="24"/>
      <c r="P130" s="24"/>
      <c r="Q130" s="24"/>
      <c r="R130" s="24">
        <v>2</v>
      </c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163">
        <f t="shared" si="10"/>
        <v>2</v>
      </c>
      <c r="AD130" s="164">
        <f t="shared" si="11"/>
        <v>137.73</v>
      </c>
      <c r="AE130" s="165">
        <v>22</v>
      </c>
      <c r="AF130" s="24"/>
      <c r="AH130" s="152"/>
      <c r="AI130" s="152"/>
    </row>
    <row r="131" spans="1:35" ht="13.5" customHeight="1">
      <c r="A131" s="1">
        <v>23</v>
      </c>
      <c r="B131" s="63" t="s">
        <v>95</v>
      </c>
      <c r="C131" s="39">
        <v>2003</v>
      </c>
      <c r="D131" s="24" t="s">
        <v>174</v>
      </c>
      <c r="E131" s="39">
        <v>1</v>
      </c>
      <c r="F131" s="159">
        <v>56</v>
      </c>
      <c r="G131" s="161">
        <v>25.69</v>
      </c>
      <c r="H131" s="159">
        <v>54</v>
      </c>
      <c r="I131" s="161">
        <v>3.21</v>
      </c>
      <c r="J131" s="162">
        <f t="shared" si="9"/>
        <v>142.48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>
        <v>2</v>
      </c>
      <c r="X131" s="24"/>
      <c r="Y131" s="24"/>
      <c r="Z131" s="24">
        <v>2</v>
      </c>
      <c r="AA131" s="24"/>
      <c r="AB131" s="24"/>
      <c r="AC131" s="163">
        <f t="shared" si="10"/>
        <v>4</v>
      </c>
      <c r="AD131" s="164">
        <f t="shared" si="11"/>
        <v>146.48</v>
      </c>
      <c r="AE131" s="166">
        <v>23</v>
      </c>
      <c r="AF131" s="24"/>
      <c r="AH131" s="152"/>
      <c r="AI131" s="152"/>
    </row>
    <row r="132" spans="1:35" ht="13.5" customHeight="1">
      <c r="A132" s="1">
        <v>24</v>
      </c>
      <c r="B132" s="60" t="s">
        <v>113</v>
      </c>
      <c r="C132" s="24">
        <v>1999</v>
      </c>
      <c r="D132" s="24" t="s">
        <v>73</v>
      </c>
      <c r="E132" s="2">
        <v>1</v>
      </c>
      <c r="F132" s="159">
        <v>59</v>
      </c>
      <c r="G132" s="161">
        <v>28.47</v>
      </c>
      <c r="H132" s="159">
        <v>57</v>
      </c>
      <c r="I132" s="161">
        <v>3.23</v>
      </c>
      <c r="J132" s="162">
        <f t="shared" si="9"/>
        <v>145.24</v>
      </c>
      <c r="K132" s="158"/>
      <c r="L132" s="158"/>
      <c r="M132" s="158"/>
      <c r="N132" s="158"/>
      <c r="O132" s="158"/>
      <c r="P132" s="158"/>
      <c r="Q132" s="158"/>
      <c r="R132" s="158"/>
      <c r="S132" s="158"/>
      <c r="T132" s="158">
        <v>2</v>
      </c>
      <c r="U132" s="158"/>
      <c r="V132" s="158"/>
      <c r="W132" s="158"/>
      <c r="X132" s="158"/>
      <c r="Y132" s="158"/>
      <c r="Z132" s="158"/>
      <c r="AA132" s="158"/>
      <c r="AB132" s="158"/>
      <c r="AC132" s="163">
        <f t="shared" si="10"/>
        <v>2</v>
      </c>
      <c r="AD132" s="164">
        <f t="shared" si="11"/>
        <v>147.24</v>
      </c>
      <c r="AE132" s="165">
        <v>24</v>
      </c>
      <c r="AF132" s="24"/>
      <c r="AH132" s="152"/>
      <c r="AI132" s="152"/>
    </row>
    <row r="133" spans="1:35" ht="13.5" customHeight="1">
      <c r="A133" s="1">
        <v>25</v>
      </c>
      <c r="B133" s="63" t="s">
        <v>108</v>
      </c>
      <c r="C133" s="39">
        <v>2002</v>
      </c>
      <c r="D133" s="24" t="s">
        <v>5</v>
      </c>
      <c r="E133" s="2">
        <v>2</v>
      </c>
      <c r="F133" s="159">
        <v>53</v>
      </c>
      <c r="G133" s="161">
        <v>29.57</v>
      </c>
      <c r="H133" s="159">
        <v>51</v>
      </c>
      <c r="I133" s="161">
        <v>3.05</v>
      </c>
      <c r="J133" s="162">
        <f t="shared" si="9"/>
        <v>146.52</v>
      </c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>
        <v>2</v>
      </c>
      <c r="X133" s="158"/>
      <c r="Y133" s="158"/>
      <c r="Z133" s="158"/>
      <c r="AA133" s="158"/>
      <c r="AB133" s="158"/>
      <c r="AC133" s="163">
        <f t="shared" si="10"/>
        <v>2</v>
      </c>
      <c r="AD133" s="164">
        <f t="shared" si="11"/>
        <v>148.52</v>
      </c>
      <c r="AE133" s="158">
        <v>25</v>
      </c>
      <c r="AF133" s="24"/>
      <c r="AH133" s="152"/>
      <c r="AI133" s="152"/>
    </row>
    <row r="134" spans="1:35" ht="13.5" customHeight="1">
      <c r="A134" s="1">
        <v>26</v>
      </c>
      <c r="B134" s="63" t="s">
        <v>28</v>
      </c>
      <c r="C134" s="39">
        <v>2003</v>
      </c>
      <c r="D134" s="24" t="s">
        <v>5</v>
      </c>
      <c r="E134" s="2">
        <v>2</v>
      </c>
      <c r="F134" s="159">
        <v>10</v>
      </c>
      <c r="G134" s="161">
        <v>41.34</v>
      </c>
      <c r="H134" s="159">
        <v>8</v>
      </c>
      <c r="I134" s="161">
        <v>1.53</v>
      </c>
      <c r="J134" s="162">
        <f t="shared" si="9"/>
        <v>159.81</v>
      </c>
      <c r="K134" s="158"/>
      <c r="L134" s="158">
        <v>2</v>
      </c>
      <c r="M134" s="158"/>
      <c r="N134" s="158"/>
      <c r="O134" s="158"/>
      <c r="P134" s="158"/>
      <c r="Q134" s="158"/>
      <c r="R134" s="158">
        <v>2</v>
      </c>
      <c r="S134" s="158"/>
      <c r="T134" s="158"/>
      <c r="U134" s="158"/>
      <c r="V134" s="158"/>
      <c r="W134" s="158">
        <v>2</v>
      </c>
      <c r="X134" s="158"/>
      <c r="Y134" s="158"/>
      <c r="Z134" s="158"/>
      <c r="AA134" s="158"/>
      <c r="AB134" s="158"/>
      <c r="AC134" s="163">
        <f t="shared" si="10"/>
        <v>6</v>
      </c>
      <c r="AD134" s="164">
        <f t="shared" si="11"/>
        <v>165.81</v>
      </c>
      <c r="AE134" s="165">
        <v>26</v>
      </c>
      <c r="AF134" s="64"/>
      <c r="AH134" s="152"/>
      <c r="AI134" s="152"/>
    </row>
    <row r="135" spans="1:35" ht="13.5" customHeight="1">
      <c r="A135" s="1">
        <v>27</v>
      </c>
      <c r="B135" s="63" t="s">
        <v>85</v>
      </c>
      <c r="C135" s="39">
        <v>2001</v>
      </c>
      <c r="D135" s="24" t="s">
        <v>174</v>
      </c>
      <c r="E135" s="39">
        <v>2</v>
      </c>
      <c r="F135" s="159">
        <v>51</v>
      </c>
      <c r="G135" s="161">
        <v>48.65</v>
      </c>
      <c r="H135" s="159">
        <v>49</v>
      </c>
      <c r="I135" s="161">
        <v>3.45</v>
      </c>
      <c r="J135" s="162">
        <f t="shared" si="9"/>
        <v>165.2</v>
      </c>
      <c r="K135" s="158"/>
      <c r="L135" s="158"/>
      <c r="M135" s="158"/>
      <c r="N135" s="158">
        <v>2</v>
      </c>
      <c r="O135" s="158"/>
      <c r="P135" s="158"/>
      <c r="Q135" s="158"/>
      <c r="R135" s="158">
        <v>2</v>
      </c>
      <c r="S135" s="158"/>
      <c r="T135" s="158"/>
      <c r="U135" s="158">
        <v>2</v>
      </c>
      <c r="V135" s="158"/>
      <c r="W135" s="158"/>
      <c r="X135" s="158"/>
      <c r="Y135" s="158"/>
      <c r="Z135" s="158"/>
      <c r="AA135" s="158"/>
      <c r="AB135" s="158"/>
      <c r="AC135" s="163">
        <f>SUM(K135+L135+M135+N135+O135+P135+Q135+R135+S135+T135+U135+V135+W135+X135+Y135+Z135+AA135+AB135)</f>
        <v>6</v>
      </c>
      <c r="AD135" s="164">
        <f>SUM(J135+AC135)</f>
        <v>171.2</v>
      </c>
      <c r="AE135" s="166">
        <v>27</v>
      </c>
      <c r="AF135" s="24"/>
      <c r="AH135" s="152"/>
      <c r="AI135" s="152"/>
    </row>
    <row r="136" spans="1:35" ht="13.5" customHeight="1">
      <c r="A136" s="1">
        <v>28</v>
      </c>
      <c r="B136" s="62" t="s">
        <v>149</v>
      </c>
      <c r="C136" s="72">
        <v>2001</v>
      </c>
      <c r="D136" s="24" t="s">
        <v>5</v>
      </c>
      <c r="E136" s="2" t="s">
        <v>7</v>
      </c>
      <c r="F136" s="159">
        <v>55</v>
      </c>
      <c r="G136" s="161">
        <v>33.68</v>
      </c>
      <c r="H136" s="159">
        <v>53</v>
      </c>
      <c r="I136" s="161">
        <v>0.73</v>
      </c>
      <c r="J136" s="162">
        <f t="shared" si="9"/>
        <v>152.95</v>
      </c>
      <c r="K136" s="158"/>
      <c r="L136" s="158"/>
      <c r="M136" s="158"/>
      <c r="N136" s="158">
        <v>50</v>
      </c>
      <c r="O136" s="158"/>
      <c r="P136" s="158"/>
      <c r="Q136" s="158"/>
      <c r="R136" s="158">
        <v>2</v>
      </c>
      <c r="S136" s="158"/>
      <c r="T136" s="158">
        <v>2</v>
      </c>
      <c r="U136" s="158"/>
      <c r="V136" s="158"/>
      <c r="W136" s="158"/>
      <c r="X136" s="158"/>
      <c r="Y136" s="158"/>
      <c r="Z136" s="158">
        <v>2</v>
      </c>
      <c r="AA136" s="158"/>
      <c r="AB136" s="158"/>
      <c r="AC136" s="163">
        <f>SUM(K136+L136+M136+N136+O136+P136+Q136+R136+S136+T136+U136+V136+W136+X136+Y136+Z136+AA136+AB136)</f>
        <v>56</v>
      </c>
      <c r="AD136" s="164">
        <f>SUM(J136+AC136)</f>
        <v>208.95</v>
      </c>
      <c r="AE136" s="165">
        <v>28</v>
      </c>
      <c r="AF136" s="24"/>
      <c r="AH136" s="152"/>
      <c r="AI136" s="152"/>
    </row>
    <row r="137" spans="1:35" ht="13.5" customHeight="1">
      <c r="A137" s="1">
        <v>29</v>
      </c>
      <c r="B137" s="71" t="s">
        <v>230</v>
      </c>
      <c r="C137" s="1">
        <v>1997</v>
      </c>
      <c r="D137" s="1" t="s">
        <v>174</v>
      </c>
      <c r="E137" s="2">
        <v>2</v>
      </c>
      <c r="F137" s="159"/>
      <c r="G137" s="161"/>
      <c r="H137" s="159"/>
      <c r="I137" s="161"/>
      <c r="J137" s="162">
        <v>9999.99</v>
      </c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63">
        <f>SUM(K137+L137+M137+N137+O137+P137+Q137+R137+S137+T137+U137+V137+W137+X137+Y137+Z137+AA137+AB137)</f>
        <v>0</v>
      </c>
      <c r="AD137" s="164">
        <f>SUM(J137+AC137)</f>
        <v>9999.99</v>
      </c>
      <c r="AE137" s="158">
        <v>29</v>
      </c>
      <c r="AF137" s="24"/>
      <c r="AH137" s="152"/>
      <c r="AI137" s="152"/>
    </row>
    <row r="138" spans="1:35" ht="13.5" customHeight="1">
      <c r="A138" s="1">
        <v>30</v>
      </c>
      <c r="B138" s="60" t="s">
        <v>38</v>
      </c>
      <c r="C138" s="24">
        <v>2000</v>
      </c>
      <c r="D138" s="24" t="s">
        <v>11</v>
      </c>
      <c r="E138" s="24">
        <v>3</v>
      </c>
      <c r="F138" s="159"/>
      <c r="G138" s="161"/>
      <c r="H138" s="159"/>
      <c r="I138" s="161"/>
      <c r="J138" s="162">
        <v>9999.99</v>
      </c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63">
        <f>SUM(K138+L138+M138+N138+O138+P138+Q138+R138+S138+T138+U138+V138+W138+X138+Y138+Z138+AA138+AB138)</f>
        <v>0</v>
      </c>
      <c r="AD138" s="164">
        <f>SUM(J138+AC138)</f>
        <v>9999.99</v>
      </c>
      <c r="AE138" s="165">
        <v>30</v>
      </c>
      <c r="AF138" s="24"/>
      <c r="AH138" s="152"/>
      <c r="AI138" s="152"/>
    </row>
    <row r="139" spans="1:58" s="81" customFormat="1" ht="40.5" customHeight="1">
      <c r="A139" s="359" t="s">
        <v>303</v>
      </c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  <c r="AX139" s="359"/>
      <c r="AY139" s="359"/>
      <c r="AZ139" s="359"/>
      <c r="BA139" s="359"/>
      <c r="BB139" s="359"/>
      <c r="BC139" s="359"/>
      <c r="BD139" s="359"/>
      <c r="BE139" s="186"/>
      <c r="BF139" s="84"/>
    </row>
    <row r="140" spans="1:58" s="81" customFormat="1" ht="20.25" customHeight="1">
      <c r="A140" s="332" t="s">
        <v>304</v>
      </c>
      <c r="B140" s="332"/>
      <c r="C140" s="332"/>
      <c r="D140" s="332"/>
      <c r="E140" s="332"/>
      <c r="F140" s="332"/>
      <c r="G140" s="332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  <c r="BC140" s="332"/>
      <c r="BD140" s="332"/>
      <c r="BE140" s="187"/>
      <c r="BF140" s="84"/>
    </row>
    <row r="160" ht="12.75">
      <c r="AD160" s="168"/>
    </row>
    <row r="161" ht="12.75">
      <c r="AD161" s="168"/>
    </row>
    <row r="162" ht="12.75">
      <c r="AD162" s="168"/>
    </row>
    <row r="163" ht="12.75">
      <c r="AD163" s="168"/>
    </row>
    <row r="164" ht="12.75">
      <c r="AD164" s="168"/>
    </row>
    <row r="165" ht="12.75">
      <c r="AD165" s="168"/>
    </row>
    <row r="166" ht="12.75">
      <c r="AD166" s="168"/>
    </row>
    <row r="167" ht="12.75">
      <c r="AD167" s="168"/>
    </row>
    <row r="168" ht="12.75">
      <c r="AD168" s="168"/>
    </row>
    <row r="169" ht="12.75">
      <c r="AD169" s="168"/>
    </row>
    <row r="170" ht="12.75">
      <c r="AD170" s="168"/>
    </row>
    <row r="171" ht="12.75">
      <c r="AD171" s="168"/>
    </row>
    <row r="172" ht="12.75">
      <c r="AD172" s="168"/>
    </row>
    <row r="173" ht="12.75">
      <c r="AD173" s="168"/>
    </row>
    <row r="174" ht="12.75">
      <c r="AD174" s="168"/>
    </row>
    <row r="175" ht="12.75">
      <c r="AD175" s="168"/>
    </row>
    <row r="176" ht="12.75">
      <c r="AD176" s="168"/>
    </row>
    <row r="177" ht="12.75">
      <c r="AD177" s="168"/>
    </row>
    <row r="178" ht="12.75">
      <c r="AD178" s="168"/>
    </row>
    <row r="179" ht="12.75">
      <c r="AD179" s="168"/>
    </row>
    <row r="180" ht="12.75">
      <c r="AD180" s="168"/>
    </row>
    <row r="181" ht="12.75">
      <c r="AD181" s="168"/>
    </row>
    <row r="182" ht="12.75">
      <c r="AD182" s="168"/>
    </row>
    <row r="183" ht="12.75">
      <c r="AD183" s="168"/>
    </row>
    <row r="184" ht="12.75">
      <c r="AD184" s="168"/>
    </row>
    <row r="185" ht="12.75">
      <c r="AD185" s="168"/>
    </row>
    <row r="186" ht="12.75">
      <c r="AD186" s="168"/>
    </row>
    <row r="187" ht="12.75">
      <c r="AD187" s="168"/>
    </row>
    <row r="188" ht="12.75">
      <c r="AD188" s="168"/>
    </row>
    <row r="189" ht="12.75">
      <c r="AD189" s="168"/>
    </row>
    <row r="190" ht="12.75">
      <c r="AD190" s="168"/>
    </row>
    <row r="191" ht="12.75">
      <c r="AD191" s="168"/>
    </row>
    <row r="192" ht="12.75">
      <c r="AD192" s="168"/>
    </row>
    <row r="193" ht="12.75">
      <c r="AD193" s="168"/>
    </row>
    <row r="194" ht="12.75">
      <c r="AD194" s="168"/>
    </row>
    <row r="195" ht="12.75">
      <c r="AD195" s="168"/>
    </row>
    <row r="196" ht="12.75">
      <c r="AD196" s="168"/>
    </row>
    <row r="197" ht="12.75">
      <c r="AD197" s="168"/>
    </row>
    <row r="198" ht="12.75">
      <c r="AD198" s="168"/>
    </row>
    <row r="199" ht="12.75">
      <c r="AD199" s="168"/>
    </row>
    <row r="200" ht="12.75">
      <c r="AD200" s="168"/>
    </row>
    <row r="201" ht="12.75">
      <c r="AD201" s="168"/>
    </row>
    <row r="202" ht="12.75">
      <c r="AD202" s="168"/>
    </row>
    <row r="203" ht="12.75">
      <c r="AD203" s="168"/>
    </row>
    <row r="204" ht="12.75">
      <c r="AD204" s="168"/>
    </row>
    <row r="205" ht="12.75">
      <c r="AD205" s="168"/>
    </row>
    <row r="206" ht="12.75">
      <c r="AD206" s="168"/>
    </row>
    <row r="207" ht="12.75">
      <c r="AD207" s="168"/>
    </row>
    <row r="208" ht="12.75">
      <c r="AD208" s="168"/>
    </row>
    <row r="209" ht="12.75">
      <c r="AD209" s="168"/>
    </row>
    <row r="210" ht="12.75">
      <c r="AD210" s="168"/>
    </row>
    <row r="211" ht="12.75">
      <c r="AD211" s="168"/>
    </row>
    <row r="212" ht="12.75">
      <c r="AD212" s="168"/>
    </row>
    <row r="213" ht="12.75">
      <c r="AD213" s="168"/>
    </row>
    <row r="214" ht="12.75">
      <c r="AD214" s="168"/>
    </row>
    <row r="215" ht="12.75">
      <c r="AD215" s="168"/>
    </row>
    <row r="216" ht="12.75">
      <c r="AD216" s="168"/>
    </row>
    <row r="217" ht="12.75">
      <c r="AD217" s="168"/>
    </row>
    <row r="218" ht="12.75">
      <c r="AD218" s="168"/>
    </row>
    <row r="219" ht="12.75">
      <c r="AD219" s="168"/>
    </row>
    <row r="220" ht="12.75">
      <c r="AD220" s="168"/>
    </row>
    <row r="221" ht="12.75">
      <c r="AD221" s="168"/>
    </row>
    <row r="222" ht="12.75">
      <c r="AD222" s="168"/>
    </row>
    <row r="223" ht="12.75">
      <c r="AD223" s="168"/>
    </row>
    <row r="224" ht="12.75">
      <c r="AD224" s="168"/>
    </row>
    <row r="225" ht="12.75">
      <c r="AD225" s="168"/>
    </row>
    <row r="226" ht="12.75">
      <c r="AD226" s="168"/>
    </row>
    <row r="227" ht="12.75">
      <c r="AD227" s="168"/>
    </row>
    <row r="228" ht="12.75">
      <c r="AD228" s="168"/>
    </row>
    <row r="229" ht="12.75">
      <c r="AD229" s="168"/>
    </row>
    <row r="230" ht="12.75">
      <c r="AD230" s="168"/>
    </row>
    <row r="231" ht="12.75">
      <c r="AD231" s="168"/>
    </row>
    <row r="232" ht="12.75">
      <c r="AD232" s="168"/>
    </row>
    <row r="233" ht="12.75">
      <c r="AD233" s="168"/>
    </row>
    <row r="234" ht="12.75">
      <c r="AD234" s="168"/>
    </row>
    <row r="235" ht="12.75">
      <c r="AD235" s="168"/>
    </row>
    <row r="236" ht="12.75">
      <c r="AD236" s="168"/>
    </row>
    <row r="237" ht="12.75">
      <c r="AD237" s="168"/>
    </row>
    <row r="238" ht="12.75">
      <c r="AD238" s="168"/>
    </row>
    <row r="239" ht="12.75">
      <c r="AD239" s="168"/>
    </row>
    <row r="240" ht="12.75">
      <c r="AD240" s="168"/>
    </row>
    <row r="241" ht="12.75">
      <c r="AD241" s="168"/>
    </row>
    <row r="242" ht="12.75">
      <c r="AD242" s="168"/>
    </row>
    <row r="243" ht="12.75">
      <c r="AD243" s="168"/>
    </row>
    <row r="244" ht="12.75">
      <c r="AD244" s="168"/>
    </row>
    <row r="245" ht="12.75">
      <c r="AD245" s="168"/>
    </row>
    <row r="246" ht="12.75">
      <c r="AD246" s="168"/>
    </row>
    <row r="247" ht="12.75">
      <c r="AD247" s="168"/>
    </row>
    <row r="248" ht="12.75">
      <c r="AD248" s="168"/>
    </row>
    <row r="249" ht="12.75">
      <c r="AD249" s="168"/>
    </row>
    <row r="250" ht="12.75">
      <c r="AD250" s="168"/>
    </row>
    <row r="251" ht="12.75">
      <c r="AD251" s="168"/>
    </row>
    <row r="252" ht="12.75">
      <c r="AD252" s="168"/>
    </row>
    <row r="253" ht="12.75">
      <c r="AD253" s="168"/>
    </row>
    <row r="254" ht="12.75">
      <c r="AD254" s="168"/>
    </row>
    <row r="255" ht="12.75">
      <c r="AD255" s="168"/>
    </row>
    <row r="256" ht="12.75">
      <c r="AD256" s="168"/>
    </row>
    <row r="257" ht="12.75">
      <c r="AD257" s="168"/>
    </row>
    <row r="258" ht="12.75">
      <c r="AD258" s="168"/>
    </row>
    <row r="259" ht="12.75">
      <c r="AD259" s="168"/>
    </row>
    <row r="260" ht="12.75">
      <c r="AD260" s="168"/>
    </row>
    <row r="261" ht="12.75">
      <c r="AD261" s="168"/>
    </row>
    <row r="262" ht="12.75">
      <c r="AD262" s="168"/>
    </row>
    <row r="263" ht="12.75">
      <c r="AD263" s="168"/>
    </row>
    <row r="264" ht="12.75">
      <c r="AD264" s="168"/>
    </row>
    <row r="265" ht="12.75">
      <c r="AD265" s="168"/>
    </row>
    <row r="266" ht="12.75">
      <c r="AD266" s="168"/>
    </row>
    <row r="267" ht="12.75">
      <c r="AD267" s="168"/>
    </row>
    <row r="268" ht="12.75">
      <c r="AD268" s="168"/>
    </row>
    <row r="269" ht="12.75">
      <c r="AD269" s="168"/>
    </row>
    <row r="270" ht="12.75">
      <c r="AD270" s="168"/>
    </row>
    <row r="271" ht="12.75">
      <c r="AD271" s="168"/>
    </row>
    <row r="272" ht="12.75">
      <c r="AD272" s="168"/>
    </row>
    <row r="273" ht="12.75">
      <c r="AD273" s="168"/>
    </row>
    <row r="274" ht="12.75">
      <c r="AD274" s="168"/>
    </row>
  </sheetData>
  <mergeCells count="59">
    <mergeCell ref="A49:AF49"/>
    <mergeCell ref="H51:I51"/>
    <mergeCell ref="A92:AF92"/>
    <mergeCell ref="D5:D6"/>
    <mergeCell ref="C5:C6"/>
    <mergeCell ref="E5:E6"/>
    <mergeCell ref="A5:A6"/>
    <mergeCell ref="B5:B6"/>
    <mergeCell ref="E28:E29"/>
    <mergeCell ref="A46:AF46"/>
    <mergeCell ref="A47:AF47"/>
    <mergeCell ref="A48:AF48"/>
    <mergeCell ref="AE5:AE6"/>
    <mergeCell ref="AF5:AF6"/>
    <mergeCell ref="F6:G6"/>
    <mergeCell ref="H6:I6"/>
    <mergeCell ref="F5:AD5"/>
    <mergeCell ref="A27:AF27"/>
    <mergeCell ref="A28:A29"/>
    <mergeCell ref="B28:B29"/>
    <mergeCell ref="C28:C29"/>
    <mergeCell ref="F28:AD28"/>
    <mergeCell ref="AE28:AE29"/>
    <mergeCell ref="AF28:AF29"/>
    <mergeCell ref="F29:G29"/>
    <mergeCell ref="H29:I29"/>
    <mergeCell ref="D28:D29"/>
    <mergeCell ref="BC4:BD4"/>
    <mergeCell ref="A1:AF1"/>
    <mergeCell ref="A2:AF2"/>
    <mergeCell ref="A3:AF3"/>
    <mergeCell ref="A4:AF4"/>
    <mergeCell ref="BC49:BD49"/>
    <mergeCell ref="A50:A51"/>
    <mergeCell ref="B50:B51"/>
    <mergeCell ref="C50:C51"/>
    <mergeCell ref="D50:D51"/>
    <mergeCell ref="E50:E51"/>
    <mergeCell ref="F50:AD50"/>
    <mergeCell ref="AE50:AE51"/>
    <mergeCell ref="AF50:AF51"/>
    <mergeCell ref="F51:G51"/>
    <mergeCell ref="A93:AF93"/>
    <mergeCell ref="A139:BD139"/>
    <mergeCell ref="E96:E97"/>
    <mergeCell ref="A96:A97"/>
    <mergeCell ref="B96:B97"/>
    <mergeCell ref="C96:C97"/>
    <mergeCell ref="D96:D97"/>
    <mergeCell ref="BC95:BD95"/>
    <mergeCell ref="A94:AF94"/>
    <mergeCell ref="A95:AF95"/>
    <mergeCell ref="A140:BD140"/>
    <mergeCell ref="F96:AD96"/>
    <mergeCell ref="AE96:AE97"/>
    <mergeCell ref="AF96:AF97"/>
    <mergeCell ref="F97:G97"/>
    <mergeCell ref="H97:I97"/>
    <mergeCell ref="A108:AF108"/>
  </mergeCells>
  <printOptions/>
  <pageMargins left="0.4" right="0.21" top="0.29" bottom="0.17" header="0.2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07"/>
  <sheetViews>
    <sheetView tabSelected="1" workbookViewId="0" topLeftCell="A285">
      <selection activeCell="A133" sqref="A133:BD133"/>
    </sheetView>
  </sheetViews>
  <sheetFormatPr defaultColWidth="9.140625" defaultRowHeight="12.75"/>
  <cols>
    <col min="1" max="1" width="4.421875" style="5" customWidth="1"/>
    <col min="2" max="2" width="25.140625" style="3" customWidth="1"/>
    <col min="3" max="3" width="8.8515625" style="3" customWidth="1"/>
    <col min="4" max="4" width="13.57421875" style="5" customWidth="1"/>
    <col min="5" max="5" width="7.421875" style="5" customWidth="1"/>
    <col min="6" max="6" width="13.57421875" style="53" hidden="1" customWidth="1"/>
    <col min="7" max="7" width="7.57421875" style="53" hidden="1" customWidth="1"/>
    <col min="8" max="8" width="13.57421875" style="9" hidden="1" customWidth="1"/>
    <col min="9" max="9" width="3.421875" style="5" hidden="1" customWidth="1"/>
    <col min="10" max="10" width="3.00390625" style="5" hidden="1" customWidth="1"/>
    <col min="11" max="12" width="3.140625" style="5" hidden="1" customWidth="1"/>
    <col min="13" max="13" width="3.28125" style="5" hidden="1" customWidth="1"/>
    <col min="14" max="14" width="3.7109375" style="5" hidden="1" customWidth="1"/>
    <col min="15" max="15" width="3.421875" style="5" hidden="1" customWidth="1"/>
    <col min="16" max="16" width="3.00390625" style="5" hidden="1" customWidth="1"/>
    <col min="17" max="17" width="3.57421875" style="5" hidden="1" customWidth="1"/>
    <col min="18" max="19" width="3.7109375" style="5" hidden="1" customWidth="1"/>
    <col min="20" max="20" width="3.00390625" style="5" hidden="1" customWidth="1"/>
    <col min="21" max="21" width="4.00390625" style="5" hidden="1" customWidth="1"/>
    <col min="22" max="22" width="3.28125" style="5" hidden="1" customWidth="1"/>
    <col min="23" max="23" width="3.140625" style="5" hidden="1" customWidth="1"/>
    <col min="24" max="24" width="3.57421875" style="5" hidden="1" customWidth="1"/>
    <col min="25" max="25" width="3.7109375" style="5" hidden="1" customWidth="1"/>
    <col min="26" max="26" width="2.421875" style="5" hidden="1" customWidth="1"/>
    <col min="27" max="27" width="7.421875" style="9" customWidth="1"/>
    <col min="28" max="28" width="10.140625" style="10" customWidth="1"/>
    <col min="29" max="29" width="10.7109375" style="10" customWidth="1"/>
    <col min="30" max="31" width="12.421875" style="5" hidden="1" customWidth="1"/>
    <col min="32" max="32" width="11.421875" style="54" hidden="1" customWidth="1"/>
    <col min="33" max="33" width="2.8515625" style="5" hidden="1" customWidth="1"/>
    <col min="34" max="34" width="2.00390625" style="5" hidden="1" customWidth="1"/>
    <col min="35" max="35" width="2.7109375" style="5" hidden="1" customWidth="1"/>
    <col min="36" max="36" width="1.57421875" style="5" hidden="1" customWidth="1"/>
    <col min="37" max="37" width="2.57421875" style="5" hidden="1" customWidth="1"/>
    <col min="38" max="38" width="1.8515625" style="5" hidden="1" customWidth="1"/>
    <col min="39" max="39" width="2.28125" style="5" hidden="1" customWidth="1"/>
    <col min="40" max="40" width="2.421875" style="5" hidden="1" customWidth="1"/>
    <col min="41" max="42" width="2.00390625" style="5" hidden="1" customWidth="1"/>
    <col min="43" max="43" width="1.7109375" style="5" hidden="1" customWidth="1"/>
    <col min="44" max="44" width="2.7109375" style="5" hidden="1" customWidth="1"/>
    <col min="45" max="45" width="1.57421875" style="5" hidden="1" customWidth="1"/>
    <col min="46" max="47" width="2.00390625" style="5" hidden="1" customWidth="1"/>
    <col min="48" max="48" width="2.140625" style="5" hidden="1" customWidth="1"/>
    <col min="49" max="49" width="3.421875" style="5" hidden="1" customWidth="1"/>
    <col min="50" max="50" width="5.00390625" style="5" hidden="1" customWidth="1"/>
    <col min="51" max="51" width="7.7109375" style="55" customWidth="1"/>
    <col min="52" max="52" width="8.28125" style="9" customWidth="1"/>
    <col min="53" max="53" width="10.57421875" style="150" customWidth="1"/>
    <col min="54" max="54" width="10.28125" style="5" customWidth="1"/>
    <col min="55" max="55" width="7.00390625" style="12" customWidth="1"/>
    <col min="56" max="56" width="9.140625" style="12" customWidth="1"/>
    <col min="57" max="16384" width="9.140625" style="3" customWidth="1"/>
  </cols>
  <sheetData>
    <row r="1" spans="1:58" s="81" customFormat="1" ht="13.5" customHeight="1">
      <c r="A1" s="346" t="s">
        <v>296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4"/>
      <c r="BF1" s="84"/>
    </row>
    <row r="2" spans="1:58" s="82" customFormat="1" ht="16.5" customHeight="1">
      <c r="A2" s="346" t="s">
        <v>310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4"/>
      <c r="BF2" s="151"/>
    </row>
    <row r="3" spans="1:58" s="81" customFormat="1" ht="15" customHeight="1">
      <c r="A3" s="381" t="s">
        <v>312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185"/>
      <c r="BF3" s="84"/>
    </row>
    <row r="4" spans="1:58" s="81" customFormat="1" ht="15.75" customHeight="1">
      <c r="A4" s="80"/>
      <c r="B4" s="89" t="s">
        <v>297</v>
      </c>
      <c r="C4" s="89"/>
      <c r="D4" s="89"/>
      <c r="G4" s="179"/>
      <c r="H4" s="89"/>
      <c r="I4" s="89"/>
      <c r="J4" s="88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8"/>
      <c r="AF4" s="89"/>
      <c r="AG4" s="89"/>
      <c r="AH4" s="88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8"/>
      <c r="BB4" s="89"/>
      <c r="BC4" s="382" t="s">
        <v>311</v>
      </c>
      <c r="BD4" s="382"/>
      <c r="BE4" s="86"/>
      <c r="BF4" s="84"/>
    </row>
    <row r="5" spans="1:66" ht="21" customHeight="1">
      <c r="A5" s="375" t="s">
        <v>135</v>
      </c>
      <c r="B5" s="364" t="s">
        <v>12</v>
      </c>
      <c r="C5" s="379" t="s">
        <v>321</v>
      </c>
      <c r="D5" s="376" t="s">
        <v>13</v>
      </c>
      <c r="E5" s="13" t="s">
        <v>14</v>
      </c>
      <c r="F5" s="378" t="s">
        <v>15</v>
      </c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70"/>
      <c r="AA5" s="366" t="s">
        <v>15</v>
      </c>
      <c r="AB5" s="367"/>
      <c r="AC5" s="368"/>
      <c r="AD5" s="369" t="s">
        <v>16</v>
      </c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70"/>
      <c r="AY5" s="371" t="s">
        <v>16</v>
      </c>
      <c r="AZ5" s="372"/>
      <c r="BA5" s="373"/>
      <c r="BB5" s="364" t="s">
        <v>48</v>
      </c>
      <c r="BC5" s="362" t="s">
        <v>17</v>
      </c>
      <c r="BD5" s="364" t="s">
        <v>133</v>
      </c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ht="53.25" customHeight="1">
      <c r="A6" s="375"/>
      <c r="B6" s="365"/>
      <c r="C6" s="380"/>
      <c r="D6" s="377"/>
      <c r="E6" s="16" t="s">
        <v>18</v>
      </c>
      <c r="F6" s="17" t="s">
        <v>43</v>
      </c>
      <c r="G6" s="17" t="s">
        <v>44</v>
      </c>
      <c r="H6" s="18" t="s">
        <v>1</v>
      </c>
      <c r="I6" s="17">
        <v>1</v>
      </c>
      <c r="J6" s="17">
        <v>2</v>
      </c>
      <c r="K6" s="17">
        <v>3</v>
      </c>
      <c r="L6" s="17">
        <v>4</v>
      </c>
      <c r="M6" s="17">
        <v>5</v>
      </c>
      <c r="N6" s="17">
        <v>6</v>
      </c>
      <c r="O6" s="17">
        <v>7</v>
      </c>
      <c r="P6" s="17">
        <v>8</v>
      </c>
      <c r="Q6" s="17">
        <v>9</v>
      </c>
      <c r="R6" s="17">
        <v>10</v>
      </c>
      <c r="S6" s="17">
        <v>11</v>
      </c>
      <c r="T6" s="17">
        <v>12</v>
      </c>
      <c r="U6" s="17">
        <v>13</v>
      </c>
      <c r="V6" s="17">
        <v>14</v>
      </c>
      <c r="W6" s="17">
        <v>15</v>
      </c>
      <c r="X6" s="17">
        <v>16</v>
      </c>
      <c r="Y6" s="17">
        <v>17</v>
      </c>
      <c r="Z6" s="17">
        <v>18</v>
      </c>
      <c r="AA6" s="19" t="s">
        <v>2</v>
      </c>
      <c r="AB6" s="20" t="s">
        <v>1</v>
      </c>
      <c r="AC6" s="20" t="s">
        <v>45</v>
      </c>
      <c r="AD6" s="21" t="s">
        <v>43</v>
      </c>
      <c r="AE6" s="13" t="s">
        <v>44</v>
      </c>
      <c r="AF6" s="22" t="s">
        <v>1</v>
      </c>
      <c r="AG6" s="13">
        <v>1</v>
      </c>
      <c r="AH6" s="13">
        <v>2</v>
      </c>
      <c r="AI6" s="13">
        <v>3</v>
      </c>
      <c r="AJ6" s="13">
        <v>4</v>
      </c>
      <c r="AK6" s="13">
        <v>5</v>
      </c>
      <c r="AL6" s="13">
        <v>6</v>
      </c>
      <c r="AM6" s="13">
        <v>7</v>
      </c>
      <c r="AN6" s="13">
        <v>8</v>
      </c>
      <c r="AO6" s="13">
        <v>9</v>
      </c>
      <c r="AP6" s="13">
        <v>10</v>
      </c>
      <c r="AQ6" s="13">
        <v>11</v>
      </c>
      <c r="AR6" s="13">
        <v>12</v>
      </c>
      <c r="AS6" s="13">
        <v>13</v>
      </c>
      <c r="AT6" s="13">
        <v>14</v>
      </c>
      <c r="AU6" s="13">
        <v>15</v>
      </c>
      <c r="AV6" s="13">
        <v>16</v>
      </c>
      <c r="AW6" s="13">
        <v>17</v>
      </c>
      <c r="AX6" s="14">
        <v>18</v>
      </c>
      <c r="AY6" s="23" t="s">
        <v>2</v>
      </c>
      <c r="AZ6" s="19" t="s">
        <v>1</v>
      </c>
      <c r="BA6" s="149" t="s">
        <v>47</v>
      </c>
      <c r="BB6" s="374"/>
      <c r="BC6" s="363"/>
      <c r="BD6" s="365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15" customHeight="1">
      <c r="A7" s="1">
        <v>1</v>
      </c>
      <c r="B7" s="60" t="s">
        <v>23</v>
      </c>
      <c r="C7" s="24">
        <v>1989</v>
      </c>
      <c r="D7" s="24" t="s">
        <v>5</v>
      </c>
      <c r="E7" s="2" t="s">
        <v>19</v>
      </c>
      <c r="F7" s="25">
        <v>0.021179050925925924</v>
      </c>
      <c r="G7" s="25">
        <v>0.02017222222222222</v>
      </c>
      <c r="H7" s="26">
        <f aca="true" t="shared" si="0" ref="H7:H46">SUM(F7-G7)</f>
        <v>0.0010068287037037042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>
        <f aca="true" t="shared" si="1" ref="AA7:AA46">SUM(I7+J7+K7+L7+M7+N7+O7+P7+Q7+R7+S7+T7+U7+V7+W7+X7+Y7+Z7)</f>
        <v>0</v>
      </c>
      <c r="AB7" s="29">
        <v>86.99</v>
      </c>
      <c r="AC7" s="66">
        <f aca="true" t="shared" si="2" ref="AC7:AC46">SUM(AA7+AB7)</f>
        <v>86.99</v>
      </c>
      <c r="AD7" s="25">
        <v>0.03295243055555556</v>
      </c>
      <c r="AE7" s="25">
        <v>0.03197210648148148</v>
      </c>
      <c r="AF7" s="30">
        <f aca="true" t="shared" si="3" ref="AF7:AF46">SUM(AD7-AE7)</f>
        <v>0.000980324074074078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31">
        <f aca="true" t="shared" si="4" ref="AY7:AY46">SUM(AG7+AH7+AI7+AJ7+AK7+AL7+AM7+AN7+AO7+AP7+AQ7+AR7+AS7+AT7+AU7+AV7+AW7+AX7)</f>
        <v>0</v>
      </c>
      <c r="AZ7" s="40">
        <v>144.7</v>
      </c>
      <c r="BA7" s="78">
        <f aca="true" t="shared" si="5" ref="BA7:BA46">SUM(AY7+AZ7)</f>
        <v>144.7</v>
      </c>
      <c r="BB7" s="40">
        <f aca="true" t="shared" si="6" ref="BB7:BB46">MIN(AA7+AB7,AY7+AZ7)</f>
        <v>86.99</v>
      </c>
      <c r="BC7" s="32">
        <v>1</v>
      </c>
      <c r="BD7" s="27" t="s">
        <v>49</v>
      </c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ht="15" customHeight="1">
      <c r="A8" s="1">
        <v>2</v>
      </c>
      <c r="B8" s="60" t="s">
        <v>8</v>
      </c>
      <c r="C8" s="24">
        <v>1996</v>
      </c>
      <c r="D8" s="24" t="s">
        <v>5</v>
      </c>
      <c r="E8" s="2" t="s">
        <v>4</v>
      </c>
      <c r="F8" s="25">
        <v>0.003216435185185185</v>
      </c>
      <c r="G8" s="25">
        <v>0.002136226851851852</v>
      </c>
      <c r="H8" s="26">
        <f t="shared" si="0"/>
        <v>0.0010802083333333332</v>
      </c>
      <c r="I8" s="32"/>
      <c r="J8" s="32"/>
      <c r="K8" s="32"/>
      <c r="L8" s="32"/>
      <c r="M8" s="32">
        <v>2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28">
        <f t="shared" si="1"/>
        <v>2</v>
      </c>
      <c r="AB8" s="35">
        <v>93.33</v>
      </c>
      <c r="AC8" s="66">
        <f t="shared" si="2"/>
        <v>95.33</v>
      </c>
      <c r="AD8" s="25">
        <v>0.014261574074074072</v>
      </c>
      <c r="AE8" s="25">
        <v>0.013256597222222223</v>
      </c>
      <c r="AF8" s="30">
        <f t="shared" si="3"/>
        <v>0.001004976851851849</v>
      </c>
      <c r="AG8" s="32"/>
      <c r="AH8" s="32"/>
      <c r="AI8" s="32"/>
      <c r="AJ8" s="32"/>
      <c r="AK8" s="32"/>
      <c r="AL8" s="32"/>
      <c r="AM8" s="32"/>
      <c r="AN8" s="32"/>
      <c r="AO8" s="32"/>
      <c r="AP8" s="32">
        <v>2</v>
      </c>
      <c r="AQ8" s="32">
        <v>2</v>
      </c>
      <c r="AR8" s="32"/>
      <c r="AS8" s="32"/>
      <c r="AT8" s="32"/>
      <c r="AU8" s="32"/>
      <c r="AV8" s="32"/>
      <c r="AW8" s="32"/>
      <c r="AX8" s="32"/>
      <c r="AY8" s="31">
        <f t="shared" si="4"/>
        <v>4</v>
      </c>
      <c r="AZ8" s="28">
        <v>86.83</v>
      </c>
      <c r="BA8" s="78">
        <f t="shared" si="5"/>
        <v>90.83</v>
      </c>
      <c r="BB8" s="40">
        <f t="shared" si="6"/>
        <v>90.83</v>
      </c>
      <c r="BC8" s="32">
        <v>2</v>
      </c>
      <c r="BD8" s="27" t="s">
        <v>49</v>
      </c>
      <c r="BE8" s="8"/>
      <c r="BF8" s="8"/>
      <c r="BG8" s="8"/>
      <c r="BH8" s="8"/>
      <c r="BI8" s="8"/>
      <c r="BJ8" s="8"/>
      <c r="BK8" s="8"/>
      <c r="BL8" s="8"/>
      <c r="BM8" s="8"/>
      <c r="BN8" s="8"/>
    </row>
    <row r="9" spans="1:66" ht="15" customHeight="1">
      <c r="A9" s="1">
        <v>3</v>
      </c>
      <c r="B9" s="60" t="s">
        <v>75</v>
      </c>
      <c r="C9" s="24">
        <v>1982</v>
      </c>
      <c r="D9" s="24" t="s">
        <v>73</v>
      </c>
      <c r="E9" s="2" t="s">
        <v>19</v>
      </c>
      <c r="F9" s="25">
        <v>0.020554050925925927</v>
      </c>
      <c r="G9" s="25">
        <v>0.01949016203703704</v>
      </c>
      <c r="H9" s="26">
        <f t="shared" si="0"/>
        <v>0.0010638888888888885</v>
      </c>
      <c r="I9" s="27"/>
      <c r="J9" s="27"/>
      <c r="K9" s="27"/>
      <c r="L9" s="27"/>
      <c r="M9" s="27"/>
      <c r="N9" s="27"/>
      <c r="O9" s="27"/>
      <c r="P9" s="27">
        <v>2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8">
        <f t="shared" si="1"/>
        <v>2</v>
      </c>
      <c r="AB9" s="29">
        <v>91.92</v>
      </c>
      <c r="AC9" s="66">
        <f t="shared" si="2"/>
        <v>93.92</v>
      </c>
      <c r="AD9" s="25">
        <v>0.03235925925925926</v>
      </c>
      <c r="AE9" s="25">
        <v>0.03129479166666667</v>
      </c>
      <c r="AF9" s="30">
        <f t="shared" si="3"/>
        <v>0.0010644675925925925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31">
        <f t="shared" si="4"/>
        <v>0</v>
      </c>
      <c r="AZ9" s="27">
        <v>91.97</v>
      </c>
      <c r="BA9" s="78">
        <f t="shared" si="5"/>
        <v>91.97</v>
      </c>
      <c r="BB9" s="40">
        <f t="shared" si="6"/>
        <v>91.97</v>
      </c>
      <c r="BC9" s="32">
        <v>3</v>
      </c>
      <c r="BD9" s="27" t="s">
        <v>49</v>
      </c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ht="15" customHeight="1">
      <c r="A10" s="1">
        <v>4</v>
      </c>
      <c r="B10" s="60" t="s">
        <v>6</v>
      </c>
      <c r="C10" s="24">
        <v>1994</v>
      </c>
      <c r="D10" s="24" t="s">
        <v>5</v>
      </c>
      <c r="E10" s="2" t="s">
        <v>19</v>
      </c>
      <c r="F10" s="25">
        <v>0.024752777777777776</v>
      </c>
      <c r="G10" s="25">
        <v>0.023640972222222223</v>
      </c>
      <c r="H10" s="26">
        <f t="shared" si="0"/>
        <v>0.0011118055555555534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28">
        <f t="shared" si="1"/>
        <v>0</v>
      </c>
      <c r="AB10" s="35">
        <v>96.06</v>
      </c>
      <c r="AC10" s="66">
        <f t="shared" si="2"/>
        <v>96.06</v>
      </c>
      <c r="AD10" s="25">
        <v>0.03644895833333333</v>
      </c>
      <c r="AE10" s="25">
        <v>0.0354525462962963</v>
      </c>
      <c r="AF10" s="30">
        <f t="shared" si="3"/>
        <v>0.0009964120370370283</v>
      </c>
      <c r="AG10" s="32"/>
      <c r="AH10" s="32"/>
      <c r="AI10" s="32"/>
      <c r="AJ10" s="32">
        <v>2</v>
      </c>
      <c r="AK10" s="32">
        <v>2</v>
      </c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>
        <v>2</v>
      </c>
      <c r="AW10" s="32"/>
      <c r="AX10" s="32"/>
      <c r="AY10" s="31">
        <f t="shared" si="4"/>
        <v>6</v>
      </c>
      <c r="AZ10" s="38">
        <v>86.09</v>
      </c>
      <c r="BA10" s="78">
        <f t="shared" si="5"/>
        <v>92.09</v>
      </c>
      <c r="BB10" s="40">
        <f t="shared" si="6"/>
        <v>92.09</v>
      </c>
      <c r="BC10" s="32">
        <v>4</v>
      </c>
      <c r="BD10" s="27" t="s">
        <v>49</v>
      </c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15" customHeight="1">
      <c r="A11" s="1">
        <v>5</v>
      </c>
      <c r="B11" s="60" t="s">
        <v>79</v>
      </c>
      <c r="C11" s="24">
        <v>1981</v>
      </c>
      <c r="D11" s="24" t="s">
        <v>73</v>
      </c>
      <c r="E11" s="2" t="s">
        <v>19</v>
      </c>
      <c r="F11" s="36">
        <v>0.026822222222222223</v>
      </c>
      <c r="G11" s="25">
        <v>0.025742939814814816</v>
      </c>
      <c r="H11" s="26">
        <f t="shared" si="0"/>
        <v>0.0010792824074074073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>
        <f t="shared" si="1"/>
        <v>0</v>
      </c>
      <c r="AB11" s="6">
        <v>93.25</v>
      </c>
      <c r="AC11" s="66">
        <f t="shared" si="2"/>
        <v>93.25</v>
      </c>
      <c r="AD11" s="25">
        <v>0.0435349537037037</v>
      </c>
      <c r="AE11" s="25">
        <v>0.0007366898148148147</v>
      </c>
      <c r="AF11" s="30">
        <f t="shared" si="3"/>
        <v>0.04279826388888889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31">
        <f t="shared" si="4"/>
        <v>0</v>
      </c>
      <c r="AZ11" s="27">
        <v>97.77</v>
      </c>
      <c r="BA11" s="78">
        <f t="shared" si="5"/>
        <v>97.77</v>
      </c>
      <c r="BB11" s="40">
        <f t="shared" si="6"/>
        <v>93.25</v>
      </c>
      <c r="BC11" s="32">
        <v>5</v>
      </c>
      <c r="BD11" s="27" t="s">
        <v>49</v>
      </c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15" customHeight="1">
      <c r="A12" s="1">
        <v>6</v>
      </c>
      <c r="B12" s="60" t="s">
        <v>199</v>
      </c>
      <c r="C12" s="24">
        <v>1995</v>
      </c>
      <c r="D12" s="24" t="s">
        <v>5</v>
      </c>
      <c r="E12" s="2" t="s">
        <v>19</v>
      </c>
      <c r="F12" s="25">
        <v>0.01930335648148148</v>
      </c>
      <c r="G12" s="25">
        <v>0.01808425925925926</v>
      </c>
      <c r="H12" s="26">
        <f t="shared" si="0"/>
        <v>0.0012190972222222186</v>
      </c>
      <c r="I12" s="32"/>
      <c r="J12" s="32"/>
      <c r="K12" s="32"/>
      <c r="L12" s="32"/>
      <c r="M12" s="32"/>
      <c r="N12" s="32"/>
      <c r="O12" s="32"/>
      <c r="P12" s="32">
        <v>2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28">
        <f t="shared" si="1"/>
        <v>2</v>
      </c>
      <c r="AB12" s="35">
        <v>105.33</v>
      </c>
      <c r="AC12" s="66">
        <f t="shared" si="2"/>
        <v>107.33</v>
      </c>
      <c r="AD12" s="25">
        <v>0.030298032407407412</v>
      </c>
      <c r="AE12" s="25">
        <v>0.029200925925925925</v>
      </c>
      <c r="AF12" s="30">
        <f t="shared" si="3"/>
        <v>0.001097106481481487</v>
      </c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1">
        <f t="shared" si="4"/>
        <v>0</v>
      </c>
      <c r="AZ12" s="28">
        <v>94.79</v>
      </c>
      <c r="BA12" s="78">
        <f t="shared" si="5"/>
        <v>94.79</v>
      </c>
      <c r="BB12" s="40">
        <f t="shared" si="6"/>
        <v>94.79</v>
      </c>
      <c r="BC12" s="32">
        <v>6</v>
      </c>
      <c r="BD12" s="27" t="s">
        <v>49</v>
      </c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15" customHeight="1">
      <c r="A13" s="1">
        <v>7</v>
      </c>
      <c r="B13" s="60" t="s">
        <v>29</v>
      </c>
      <c r="C13" s="24">
        <v>2000</v>
      </c>
      <c r="D13" s="24" t="s">
        <v>5</v>
      </c>
      <c r="E13" s="2" t="s">
        <v>4</v>
      </c>
      <c r="F13" s="25">
        <v>0.024039699074074078</v>
      </c>
      <c r="G13" s="25">
        <v>0.022941550925925928</v>
      </c>
      <c r="H13" s="26">
        <f t="shared" si="0"/>
        <v>0.0010981481481481502</v>
      </c>
      <c r="I13" s="32"/>
      <c r="J13" s="32"/>
      <c r="K13" s="32"/>
      <c r="L13" s="32">
        <v>50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8">
        <f t="shared" si="1"/>
        <v>50</v>
      </c>
      <c r="AB13" s="35">
        <v>94.88</v>
      </c>
      <c r="AC13" s="66">
        <f t="shared" si="2"/>
        <v>144.88</v>
      </c>
      <c r="AD13" s="25">
        <v>0.03511458333333333</v>
      </c>
      <c r="AE13" s="25">
        <v>0.03403946759259259</v>
      </c>
      <c r="AF13" s="30">
        <f t="shared" si="3"/>
        <v>0.001075115740740741</v>
      </c>
      <c r="AG13" s="32"/>
      <c r="AH13" s="32"/>
      <c r="AI13" s="32"/>
      <c r="AJ13" s="32"/>
      <c r="AK13" s="32">
        <v>2</v>
      </c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1">
        <f t="shared" si="4"/>
        <v>2</v>
      </c>
      <c r="AZ13" s="28">
        <v>92.89</v>
      </c>
      <c r="BA13" s="78">
        <f t="shared" si="5"/>
        <v>94.89</v>
      </c>
      <c r="BB13" s="40">
        <f t="shared" si="6"/>
        <v>94.89</v>
      </c>
      <c r="BC13" s="32">
        <v>50</v>
      </c>
      <c r="BD13" s="27" t="s">
        <v>49</v>
      </c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15" customHeight="1">
      <c r="A14" s="1">
        <v>8</v>
      </c>
      <c r="B14" s="61" t="s">
        <v>126</v>
      </c>
      <c r="C14" s="24">
        <v>1976</v>
      </c>
      <c r="D14" s="24" t="s">
        <v>5</v>
      </c>
      <c r="E14" s="2" t="s">
        <v>19</v>
      </c>
      <c r="F14" s="25">
        <v>0.027532638888888888</v>
      </c>
      <c r="G14" s="25">
        <v>0.026413657407407407</v>
      </c>
      <c r="H14" s="26">
        <f t="shared" si="0"/>
        <v>0.0011189814814814812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>
        <v>2</v>
      </c>
      <c r="T14" s="32"/>
      <c r="U14" s="32"/>
      <c r="V14" s="32"/>
      <c r="W14" s="32"/>
      <c r="X14" s="32"/>
      <c r="Y14" s="32"/>
      <c r="Z14" s="32"/>
      <c r="AA14" s="28">
        <f t="shared" si="1"/>
        <v>2</v>
      </c>
      <c r="AB14" s="35">
        <v>96.68</v>
      </c>
      <c r="AC14" s="66">
        <f t="shared" si="2"/>
        <v>98.68</v>
      </c>
      <c r="AD14" s="25">
        <v>0.03795462962962963</v>
      </c>
      <c r="AE14" s="25">
        <v>0.03684421296296297</v>
      </c>
      <c r="AF14" s="30">
        <f t="shared" si="3"/>
        <v>0.0011104166666666623</v>
      </c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1">
        <f t="shared" si="4"/>
        <v>0</v>
      </c>
      <c r="AZ14" s="28">
        <v>95.94</v>
      </c>
      <c r="BA14" s="78">
        <f t="shared" si="5"/>
        <v>95.94</v>
      </c>
      <c r="BB14" s="40">
        <f t="shared" si="6"/>
        <v>95.94</v>
      </c>
      <c r="BC14" s="32">
        <v>7</v>
      </c>
      <c r="BD14" s="27" t="s">
        <v>49</v>
      </c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15" customHeight="1">
      <c r="A15" s="1">
        <v>9</v>
      </c>
      <c r="B15" s="60" t="s">
        <v>111</v>
      </c>
      <c r="C15" s="24">
        <v>1998</v>
      </c>
      <c r="D15" s="24" t="s">
        <v>73</v>
      </c>
      <c r="E15" s="2" t="s">
        <v>4</v>
      </c>
      <c r="F15" s="25">
        <v>0.018630324074074073</v>
      </c>
      <c r="G15" s="25">
        <v>0.017418287037037038</v>
      </c>
      <c r="H15" s="26">
        <f t="shared" si="0"/>
        <v>0.0012120370370370358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28">
        <f t="shared" si="1"/>
        <v>0</v>
      </c>
      <c r="AB15" s="35">
        <v>104.72</v>
      </c>
      <c r="AC15" s="66">
        <f t="shared" si="2"/>
        <v>104.72</v>
      </c>
      <c r="AD15" s="25">
        <v>0.029673032407407405</v>
      </c>
      <c r="AE15" s="25">
        <v>0.028529282407407406</v>
      </c>
      <c r="AF15" s="30">
        <f t="shared" si="3"/>
        <v>0.001143749999999999</v>
      </c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1">
        <f t="shared" si="4"/>
        <v>0</v>
      </c>
      <c r="AZ15" s="28">
        <v>98.82</v>
      </c>
      <c r="BA15" s="78">
        <f t="shared" si="5"/>
        <v>98.82</v>
      </c>
      <c r="BB15" s="40">
        <f t="shared" si="6"/>
        <v>98.82</v>
      </c>
      <c r="BC15" s="32">
        <v>8</v>
      </c>
      <c r="BD15" s="27" t="s">
        <v>49</v>
      </c>
      <c r="BE15" s="8"/>
      <c r="BF15" s="8"/>
      <c r="BG15" s="8"/>
      <c r="BH15" s="8"/>
      <c r="BI15" s="8"/>
      <c r="BJ15" s="8"/>
      <c r="BK15" s="8"/>
      <c r="BL15" s="8"/>
      <c r="BM15" s="8"/>
      <c r="BN15" s="8"/>
    </row>
    <row r="16" spans="1:66" ht="15" customHeight="1">
      <c r="A16" s="1">
        <v>10</v>
      </c>
      <c r="B16" s="60" t="s">
        <v>112</v>
      </c>
      <c r="C16" s="24">
        <v>1998</v>
      </c>
      <c r="D16" s="24" t="s">
        <v>73</v>
      </c>
      <c r="E16" s="2" t="s">
        <v>4</v>
      </c>
      <c r="F16" s="25">
        <v>0.028943518518518518</v>
      </c>
      <c r="G16" s="25">
        <v>0.027810879629629626</v>
      </c>
      <c r="H16" s="26">
        <f t="shared" si="0"/>
        <v>0.0011326388888888914</v>
      </c>
      <c r="I16" s="32"/>
      <c r="J16" s="32"/>
      <c r="K16" s="32"/>
      <c r="L16" s="32"/>
      <c r="M16" s="32"/>
      <c r="N16" s="32"/>
      <c r="O16" s="32"/>
      <c r="P16" s="32"/>
      <c r="Q16" s="32"/>
      <c r="R16" s="32">
        <v>2</v>
      </c>
      <c r="S16" s="32"/>
      <c r="T16" s="32"/>
      <c r="U16" s="32"/>
      <c r="V16" s="32"/>
      <c r="W16" s="32"/>
      <c r="X16" s="32"/>
      <c r="Y16" s="32"/>
      <c r="Z16" s="32"/>
      <c r="AA16" s="28">
        <f t="shared" si="1"/>
        <v>2</v>
      </c>
      <c r="AB16" s="35">
        <v>97.86</v>
      </c>
      <c r="AC16" s="66">
        <f t="shared" si="2"/>
        <v>99.86</v>
      </c>
      <c r="AD16" s="25">
        <v>0.03934965277777778</v>
      </c>
      <c r="AE16" s="25">
        <v>0.03824548611111111</v>
      </c>
      <c r="AF16" s="30">
        <f t="shared" si="3"/>
        <v>0.00110416666666667</v>
      </c>
      <c r="AG16" s="32"/>
      <c r="AH16" s="32"/>
      <c r="AI16" s="32">
        <v>2</v>
      </c>
      <c r="AJ16" s="32"/>
      <c r="AK16" s="32"/>
      <c r="AL16" s="32"/>
      <c r="AM16" s="32"/>
      <c r="AN16" s="32"/>
      <c r="AO16" s="32"/>
      <c r="AP16" s="32">
        <v>2</v>
      </c>
      <c r="AQ16" s="32"/>
      <c r="AR16" s="32"/>
      <c r="AS16" s="32"/>
      <c r="AT16" s="32"/>
      <c r="AU16" s="32"/>
      <c r="AV16" s="32"/>
      <c r="AW16" s="32"/>
      <c r="AX16" s="32">
        <v>2</v>
      </c>
      <c r="AY16" s="31">
        <f t="shared" si="4"/>
        <v>6</v>
      </c>
      <c r="AZ16" s="28">
        <v>95.4</v>
      </c>
      <c r="BA16" s="78">
        <f t="shared" si="5"/>
        <v>101.4</v>
      </c>
      <c r="BB16" s="40">
        <f t="shared" si="6"/>
        <v>99.86</v>
      </c>
      <c r="BC16" s="32">
        <v>9</v>
      </c>
      <c r="BD16" s="27" t="s">
        <v>49</v>
      </c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5" customHeight="1">
      <c r="A17" s="1">
        <v>11</v>
      </c>
      <c r="B17" s="60" t="s">
        <v>25</v>
      </c>
      <c r="C17" s="24">
        <v>1999</v>
      </c>
      <c r="D17" s="24" t="s">
        <v>5</v>
      </c>
      <c r="E17" s="2" t="s">
        <v>4</v>
      </c>
      <c r="F17" s="25">
        <v>0.021328819444444442</v>
      </c>
      <c r="G17" s="25">
        <v>0.02018275462962963</v>
      </c>
      <c r="H17" s="26">
        <f t="shared" si="0"/>
        <v>0.0011460648148148116</v>
      </c>
      <c r="I17" s="27"/>
      <c r="J17" s="27"/>
      <c r="K17" s="27"/>
      <c r="L17" s="27"/>
      <c r="M17" s="27"/>
      <c r="N17" s="27"/>
      <c r="O17" s="27">
        <v>2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>
        <f t="shared" si="1"/>
        <v>2</v>
      </c>
      <c r="AB17" s="29">
        <v>99.02</v>
      </c>
      <c r="AC17" s="66">
        <f t="shared" si="2"/>
        <v>101.02</v>
      </c>
      <c r="AD17" s="25">
        <v>0.03243564814814815</v>
      </c>
      <c r="AE17" s="25">
        <v>0.03127291666666667</v>
      </c>
      <c r="AF17" s="30">
        <f t="shared" si="3"/>
        <v>0.0011627314814814799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31">
        <f t="shared" si="4"/>
        <v>0</v>
      </c>
      <c r="AZ17" s="27">
        <v>100.46</v>
      </c>
      <c r="BA17" s="78">
        <f t="shared" si="5"/>
        <v>100.46</v>
      </c>
      <c r="BB17" s="40">
        <f t="shared" si="6"/>
        <v>100.46</v>
      </c>
      <c r="BC17" s="32">
        <v>10</v>
      </c>
      <c r="BD17" s="27" t="s">
        <v>49</v>
      </c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ht="15" customHeight="1">
      <c r="A18" s="1">
        <v>12</v>
      </c>
      <c r="B18" s="63" t="s">
        <v>54</v>
      </c>
      <c r="C18" s="39">
        <v>2000</v>
      </c>
      <c r="D18" s="24" t="s">
        <v>3</v>
      </c>
      <c r="E18" s="39">
        <v>1</v>
      </c>
      <c r="F18" s="25">
        <v>0.035938657407407405</v>
      </c>
      <c r="G18" s="25">
        <v>0.03476921296296296</v>
      </c>
      <c r="H18" s="26">
        <f t="shared" si="0"/>
        <v>0.0011694444444444452</v>
      </c>
      <c r="I18" s="32"/>
      <c r="J18" s="32"/>
      <c r="K18" s="32"/>
      <c r="L18" s="32"/>
      <c r="M18" s="32"/>
      <c r="N18" s="32"/>
      <c r="O18" s="32"/>
      <c r="P18" s="32">
        <v>2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8">
        <f t="shared" si="1"/>
        <v>2</v>
      </c>
      <c r="AB18" s="35">
        <v>101.04</v>
      </c>
      <c r="AC18" s="66">
        <f t="shared" si="2"/>
        <v>103.04</v>
      </c>
      <c r="AD18" s="25">
        <v>0.004965509259259259</v>
      </c>
      <c r="AE18" s="25">
        <v>0.0035090277777777776</v>
      </c>
      <c r="AF18" s="30">
        <f t="shared" si="3"/>
        <v>0.0014564814814814813</v>
      </c>
      <c r="AG18" s="32"/>
      <c r="AH18" s="32"/>
      <c r="AI18" s="32"/>
      <c r="AJ18" s="32"/>
      <c r="AK18" s="32"/>
      <c r="AL18" s="32"/>
      <c r="AM18" s="32"/>
      <c r="AN18" s="32">
        <v>2</v>
      </c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1">
        <f t="shared" si="4"/>
        <v>2</v>
      </c>
      <c r="AZ18" s="28">
        <v>125.84</v>
      </c>
      <c r="BA18" s="78">
        <f t="shared" si="5"/>
        <v>127.84</v>
      </c>
      <c r="BB18" s="40">
        <f t="shared" si="6"/>
        <v>103.04</v>
      </c>
      <c r="BC18" s="32">
        <v>11</v>
      </c>
      <c r="BD18" s="27" t="s">
        <v>49</v>
      </c>
      <c r="BE18" s="8"/>
      <c r="BF18" s="8"/>
      <c r="BG18" s="8"/>
      <c r="BH18" s="8"/>
      <c r="BI18" s="8"/>
      <c r="BJ18" s="8"/>
      <c r="BK18" s="8"/>
      <c r="BL18" s="8"/>
      <c r="BM18" s="8"/>
      <c r="BN18" s="8"/>
    </row>
    <row r="19" spans="1:66" ht="15" customHeight="1">
      <c r="A19" s="1">
        <v>13</v>
      </c>
      <c r="B19" s="63" t="s">
        <v>55</v>
      </c>
      <c r="C19" s="39">
        <v>2000</v>
      </c>
      <c r="D19" s="24" t="s">
        <v>3</v>
      </c>
      <c r="E19" s="39">
        <v>1</v>
      </c>
      <c r="F19" s="25">
        <v>0.03814918981481481</v>
      </c>
      <c r="G19" s="25">
        <v>0.03685196759259259</v>
      </c>
      <c r="H19" s="26">
        <f t="shared" si="0"/>
        <v>0.0012972222222222204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>
        <v>2</v>
      </c>
      <c r="AA19" s="28">
        <f t="shared" si="1"/>
        <v>2</v>
      </c>
      <c r="AB19" s="35">
        <v>112.08</v>
      </c>
      <c r="AC19" s="66">
        <f t="shared" si="2"/>
        <v>114.08</v>
      </c>
      <c r="AD19" s="25">
        <v>0.0068039351851851846</v>
      </c>
      <c r="AE19" s="25">
        <v>0.005597337962962964</v>
      </c>
      <c r="AF19" s="30">
        <f t="shared" si="3"/>
        <v>0.0012065972222222209</v>
      </c>
      <c r="AG19" s="32"/>
      <c r="AH19" s="32"/>
      <c r="AI19" s="32"/>
      <c r="AJ19" s="32"/>
      <c r="AK19" s="32"/>
      <c r="AL19" s="32"/>
      <c r="AM19" s="32"/>
      <c r="AN19" s="32">
        <v>2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1">
        <f t="shared" si="4"/>
        <v>2</v>
      </c>
      <c r="AZ19" s="28">
        <v>104.25</v>
      </c>
      <c r="BA19" s="78">
        <f t="shared" si="5"/>
        <v>106.25</v>
      </c>
      <c r="BB19" s="40">
        <f t="shared" si="6"/>
        <v>106.25</v>
      </c>
      <c r="BC19" s="32">
        <v>12</v>
      </c>
      <c r="BD19" s="27" t="s">
        <v>49</v>
      </c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1:66" ht="15" customHeight="1">
      <c r="A20" s="1">
        <v>14</v>
      </c>
      <c r="B20" s="63" t="s">
        <v>22</v>
      </c>
      <c r="C20" s="39">
        <v>1986</v>
      </c>
      <c r="D20" s="24" t="s">
        <v>5</v>
      </c>
      <c r="E20" s="2" t="s">
        <v>19</v>
      </c>
      <c r="F20" s="25">
        <v>0.0026594907407407405</v>
      </c>
      <c r="G20" s="25">
        <v>0.0014194444444444445</v>
      </c>
      <c r="H20" s="26">
        <f t="shared" si="0"/>
        <v>0.001240046296296296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28">
        <f t="shared" si="1"/>
        <v>0</v>
      </c>
      <c r="AB20" s="35">
        <v>107.14</v>
      </c>
      <c r="AC20" s="66">
        <f t="shared" si="2"/>
        <v>107.14</v>
      </c>
      <c r="AD20" s="25"/>
      <c r="AE20" s="25"/>
      <c r="AF20" s="30">
        <f t="shared" si="3"/>
        <v>0</v>
      </c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28" t="s">
        <v>389</v>
      </c>
      <c r="AZ20" s="28" t="s">
        <v>389</v>
      </c>
      <c r="BA20" s="28" t="s">
        <v>389</v>
      </c>
      <c r="BB20" s="40">
        <v>107.14</v>
      </c>
      <c r="BC20" s="32">
        <v>13</v>
      </c>
      <c r="BD20" s="27" t="s">
        <v>49</v>
      </c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ht="15" customHeight="1">
      <c r="A21" s="1">
        <v>15</v>
      </c>
      <c r="B21" s="60" t="s">
        <v>10</v>
      </c>
      <c r="C21" s="24">
        <v>1996</v>
      </c>
      <c r="D21" s="24" t="s">
        <v>5</v>
      </c>
      <c r="E21" s="2" t="s">
        <v>4</v>
      </c>
      <c r="F21" s="25">
        <v>0.04083148148148148</v>
      </c>
      <c r="G21" s="25">
        <v>0.03961655092592593</v>
      </c>
      <c r="H21" s="26">
        <f t="shared" si="0"/>
        <v>0.001214930555555556</v>
      </c>
      <c r="I21" s="27"/>
      <c r="J21" s="27">
        <v>2</v>
      </c>
      <c r="K21" s="27">
        <v>2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8">
        <f t="shared" si="1"/>
        <v>4</v>
      </c>
      <c r="AB21" s="29">
        <v>104.97</v>
      </c>
      <c r="AC21" s="66">
        <f t="shared" si="2"/>
        <v>108.97</v>
      </c>
      <c r="AD21" s="25">
        <v>0.010283217592592592</v>
      </c>
      <c r="AE21" s="25">
        <v>0.009065046296296297</v>
      </c>
      <c r="AF21" s="30">
        <f t="shared" si="3"/>
        <v>0.0012181712962962953</v>
      </c>
      <c r="AG21" s="27"/>
      <c r="AH21" s="27"/>
      <c r="AI21" s="27"/>
      <c r="AJ21" s="27"/>
      <c r="AK21" s="27"/>
      <c r="AL21" s="27"/>
      <c r="AM21" s="27"/>
      <c r="AN21" s="27">
        <v>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31">
        <f t="shared" si="4"/>
        <v>2</v>
      </c>
      <c r="AZ21" s="27">
        <v>105.25</v>
      </c>
      <c r="BA21" s="78">
        <f t="shared" si="5"/>
        <v>107.25</v>
      </c>
      <c r="BB21" s="40">
        <f t="shared" si="6"/>
        <v>107.25</v>
      </c>
      <c r="BC21" s="32">
        <v>14</v>
      </c>
      <c r="BD21" s="27" t="s">
        <v>49</v>
      </c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1:66" ht="15" customHeight="1">
      <c r="A22" s="1">
        <v>16</v>
      </c>
      <c r="B22" s="63" t="s">
        <v>34</v>
      </c>
      <c r="C22" s="39">
        <v>1985</v>
      </c>
      <c r="D22" s="39" t="s">
        <v>11</v>
      </c>
      <c r="E22" s="39" t="s">
        <v>4</v>
      </c>
      <c r="F22" s="25">
        <v>0.017200462962962963</v>
      </c>
      <c r="G22" s="25">
        <v>0.015996180555555555</v>
      </c>
      <c r="H22" s="26">
        <f t="shared" si="0"/>
        <v>0.0012042824074074074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>
        <v>2</v>
      </c>
      <c r="U22" s="32"/>
      <c r="V22" s="32"/>
      <c r="W22" s="32"/>
      <c r="X22" s="32"/>
      <c r="Y22" s="32"/>
      <c r="Z22" s="32"/>
      <c r="AA22" s="28">
        <f t="shared" si="1"/>
        <v>2</v>
      </c>
      <c r="AB22" s="37">
        <v>106.05</v>
      </c>
      <c r="AC22" s="66">
        <f t="shared" si="2"/>
        <v>108.05</v>
      </c>
      <c r="AD22" s="25">
        <v>0.0296962962962963</v>
      </c>
      <c r="AE22" s="25">
        <v>0.02848854166666667</v>
      </c>
      <c r="AF22" s="30">
        <f t="shared" si="3"/>
        <v>0.0012077546296296315</v>
      </c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1">
        <f t="shared" si="4"/>
        <v>0</v>
      </c>
      <c r="AZ22" s="38">
        <v>114.36</v>
      </c>
      <c r="BA22" s="78">
        <f t="shared" si="5"/>
        <v>114.36</v>
      </c>
      <c r="BB22" s="40">
        <f t="shared" si="6"/>
        <v>108.05</v>
      </c>
      <c r="BC22" s="32">
        <v>15</v>
      </c>
      <c r="BD22" s="27" t="s">
        <v>49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1:66" ht="15" customHeight="1">
      <c r="A23" s="1">
        <v>17</v>
      </c>
      <c r="B23" s="60" t="s">
        <v>26</v>
      </c>
      <c r="C23" s="24">
        <v>2001</v>
      </c>
      <c r="D23" s="24" t="s">
        <v>5</v>
      </c>
      <c r="E23" s="2">
        <v>1</v>
      </c>
      <c r="F23" s="25">
        <v>0.023477430555555553</v>
      </c>
      <c r="G23" s="25">
        <v>0.022256481481481485</v>
      </c>
      <c r="H23" s="26">
        <f t="shared" si="0"/>
        <v>0.0012209490740740687</v>
      </c>
      <c r="I23" s="32"/>
      <c r="J23" s="32">
        <v>2</v>
      </c>
      <c r="K23" s="32"/>
      <c r="L23" s="32"/>
      <c r="M23" s="32"/>
      <c r="N23" s="32"/>
      <c r="O23" s="32"/>
      <c r="P23" s="32"/>
      <c r="Q23" s="32"/>
      <c r="R23" s="32">
        <v>2</v>
      </c>
      <c r="S23" s="32"/>
      <c r="T23" s="32"/>
      <c r="U23" s="32"/>
      <c r="V23" s="32"/>
      <c r="W23" s="32"/>
      <c r="X23" s="32"/>
      <c r="Y23" s="32"/>
      <c r="Z23" s="32"/>
      <c r="AA23" s="28">
        <f t="shared" si="1"/>
        <v>4</v>
      </c>
      <c r="AB23" s="35">
        <v>105.49</v>
      </c>
      <c r="AC23" s="66">
        <f t="shared" si="2"/>
        <v>109.49</v>
      </c>
      <c r="AD23" s="25">
        <v>0.0346119212962963</v>
      </c>
      <c r="AE23" s="25">
        <v>0.033368055555555554</v>
      </c>
      <c r="AF23" s="30">
        <f t="shared" si="3"/>
        <v>0.0012438657407407433</v>
      </c>
      <c r="AG23" s="32"/>
      <c r="AH23" s="32"/>
      <c r="AI23" s="32"/>
      <c r="AJ23" s="32"/>
      <c r="AK23" s="32"/>
      <c r="AL23" s="32"/>
      <c r="AM23" s="32"/>
      <c r="AN23" s="32">
        <v>2</v>
      </c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1">
        <f t="shared" si="4"/>
        <v>2</v>
      </c>
      <c r="AZ23" s="28">
        <v>107.47</v>
      </c>
      <c r="BA23" s="78">
        <f t="shared" si="5"/>
        <v>109.47</v>
      </c>
      <c r="BB23" s="40">
        <f t="shared" si="6"/>
        <v>109.47</v>
      </c>
      <c r="BC23" s="32">
        <v>16</v>
      </c>
      <c r="BD23" s="27" t="s">
        <v>49</v>
      </c>
      <c r="BE23" s="8"/>
      <c r="BF23" s="8"/>
      <c r="BG23" s="8"/>
      <c r="BH23" s="8"/>
      <c r="BI23" s="8"/>
      <c r="BJ23" s="8"/>
      <c r="BK23" s="8"/>
      <c r="BL23" s="8"/>
      <c r="BM23" s="8"/>
      <c r="BN23" s="8"/>
    </row>
    <row r="24" spans="1:66" ht="15" customHeight="1">
      <c r="A24" s="1">
        <v>18</v>
      </c>
      <c r="B24" s="60" t="s">
        <v>24</v>
      </c>
      <c r="C24" s="24">
        <v>2002</v>
      </c>
      <c r="D24" s="24" t="s">
        <v>5</v>
      </c>
      <c r="E24" s="2">
        <v>1</v>
      </c>
      <c r="F24" s="25">
        <v>0.022149884259259258</v>
      </c>
      <c r="G24" s="25">
        <v>0.020882638888888888</v>
      </c>
      <c r="H24" s="26">
        <f t="shared" si="0"/>
        <v>0.00126724537037037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28">
        <f t="shared" si="1"/>
        <v>0</v>
      </c>
      <c r="AB24" s="35">
        <v>109.49</v>
      </c>
      <c r="AC24" s="66">
        <f t="shared" si="2"/>
        <v>109.49</v>
      </c>
      <c r="AD24" s="25">
        <v>0.03348090277777777</v>
      </c>
      <c r="AE24" s="25">
        <v>0.032002662037037034</v>
      </c>
      <c r="AF24" s="30">
        <f t="shared" si="3"/>
        <v>0.0014782407407407383</v>
      </c>
      <c r="AG24" s="32"/>
      <c r="AH24" s="32"/>
      <c r="AI24" s="32"/>
      <c r="AJ24" s="32"/>
      <c r="AK24" s="32"/>
      <c r="AL24" s="32"/>
      <c r="AM24" s="32"/>
      <c r="AN24" s="32">
        <v>50</v>
      </c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1">
        <f t="shared" si="4"/>
        <v>50</v>
      </c>
      <c r="AZ24" s="28">
        <v>127.72</v>
      </c>
      <c r="BA24" s="78">
        <f t="shared" si="5"/>
        <v>177.72</v>
      </c>
      <c r="BB24" s="40">
        <f t="shared" si="6"/>
        <v>109.49</v>
      </c>
      <c r="BC24" s="32">
        <v>17</v>
      </c>
      <c r="BD24" s="27" t="s">
        <v>49</v>
      </c>
      <c r="BE24" s="8"/>
      <c r="BF24" s="8"/>
      <c r="BG24" s="8"/>
      <c r="BH24" s="8"/>
      <c r="BI24" s="8"/>
      <c r="BJ24" s="8"/>
      <c r="BK24" s="8"/>
      <c r="BL24" s="8"/>
      <c r="BM24" s="8"/>
      <c r="BN24" s="8"/>
    </row>
    <row r="25" spans="1:66" ht="15" customHeight="1">
      <c r="A25" s="1">
        <v>19</v>
      </c>
      <c r="B25" s="60" t="s">
        <v>114</v>
      </c>
      <c r="C25" s="24">
        <v>1999</v>
      </c>
      <c r="D25" s="24" t="s">
        <v>73</v>
      </c>
      <c r="E25" s="2">
        <v>1</v>
      </c>
      <c r="F25" s="25">
        <v>0.011048032407407406</v>
      </c>
      <c r="G25" s="25">
        <v>0.009773263888888889</v>
      </c>
      <c r="H25" s="26">
        <f t="shared" si="0"/>
        <v>0.001274768518518517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>
        <f t="shared" si="1"/>
        <v>0</v>
      </c>
      <c r="AB25" s="29">
        <v>110.14</v>
      </c>
      <c r="AC25" s="66">
        <f t="shared" si="2"/>
        <v>110.14</v>
      </c>
      <c r="AD25" s="25">
        <v>0.022208912037037037</v>
      </c>
      <c r="AE25" s="25">
        <v>0.02088472222222222</v>
      </c>
      <c r="AF25" s="30">
        <f t="shared" si="3"/>
        <v>0.0013241898148148162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>
        <v>2</v>
      </c>
      <c r="AT25" s="27"/>
      <c r="AU25" s="27"/>
      <c r="AV25" s="27"/>
      <c r="AW25" s="27"/>
      <c r="AX25" s="27"/>
      <c r="AY25" s="31">
        <f t="shared" si="4"/>
        <v>2</v>
      </c>
      <c r="AZ25" s="27">
        <v>114.41</v>
      </c>
      <c r="BA25" s="78">
        <f t="shared" si="5"/>
        <v>116.41</v>
      </c>
      <c r="BB25" s="40">
        <f t="shared" si="6"/>
        <v>110.14</v>
      </c>
      <c r="BC25" s="32">
        <v>18</v>
      </c>
      <c r="BD25" s="27" t="s">
        <v>49</v>
      </c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1:66" ht="15" customHeight="1">
      <c r="A26" s="1">
        <v>20</v>
      </c>
      <c r="B26" s="63" t="s">
        <v>37</v>
      </c>
      <c r="C26" s="39">
        <v>1999</v>
      </c>
      <c r="D26" s="39" t="s">
        <v>11</v>
      </c>
      <c r="E26" s="39">
        <v>1</v>
      </c>
      <c r="F26" s="25">
        <v>0.032555671296296294</v>
      </c>
      <c r="G26" s="25">
        <v>0.03127268518518518</v>
      </c>
      <c r="H26" s="26">
        <f t="shared" si="0"/>
        <v>0.0012829861111111132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28">
        <f t="shared" si="1"/>
        <v>0</v>
      </c>
      <c r="AB26" s="35">
        <v>110.85</v>
      </c>
      <c r="AC26" s="66">
        <f t="shared" si="2"/>
        <v>110.85</v>
      </c>
      <c r="AD26" s="25">
        <v>0.002065625</v>
      </c>
      <c r="AE26" s="25">
        <v>0.0007199074074074074</v>
      </c>
      <c r="AF26" s="30">
        <f t="shared" si="3"/>
        <v>0.0013457175925925928</v>
      </c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1">
        <f t="shared" si="4"/>
        <v>0</v>
      </c>
      <c r="AZ26" s="28">
        <v>116.27</v>
      </c>
      <c r="BA26" s="78">
        <f t="shared" si="5"/>
        <v>116.27</v>
      </c>
      <c r="BB26" s="40">
        <f t="shared" si="6"/>
        <v>110.85</v>
      </c>
      <c r="BC26" s="32">
        <v>19</v>
      </c>
      <c r="BD26" s="27" t="s">
        <v>49</v>
      </c>
      <c r="BE26" s="8"/>
      <c r="BF26" s="8"/>
      <c r="BG26" s="8"/>
      <c r="BH26" s="8"/>
      <c r="BI26" s="8"/>
      <c r="BJ26" s="8"/>
      <c r="BK26" s="8"/>
      <c r="BL26" s="8"/>
      <c r="BM26" s="8"/>
      <c r="BN26" s="8"/>
    </row>
    <row r="27" spans="1:66" ht="15" customHeight="1">
      <c r="A27" s="1">
        <v>21</v>
      </c>
      <c r="B27" s="60" t="s">
        <v>68</v>
      </c>
      <c r="C27" s="24">
        <v>2000</v>
      </c>
      <c r="D27" s="24" t="s">
        <v>11</v>
      </c>
      <c r="E27" s="24">
        <v>1</v>
      </c>
      <c r="F27" s="25">
        <v>0.012400578703703704</v>
      </c>
      <c r="G27" s="25">
        <v>0.011133912037037036</v>
      </c>
      <c r="H27" s="26">
        <f t="shared" si="0"/>
        <v>0.0012666666666666677</v>
      </c>
      <c r="I27" s="32"/>
      <c r="J27" s="32"/>
      <c r="K27" s="32"/>
      <c r="L27" s="32"/>
      <c r="M27" s="32"/>
      <c r="N27" s="32"/>
      <c r="O27" s="32"/>
      <c r="P27" s="32">
        <v>2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28">
        <f t="shared" si="1"/>
        <v>2</v>
      </c>
      <c r="AB27" s="35">
        <v>109.44</v>
      </c>
      <c r="AC27" s="66">
        <f t="shared" si="2"/>
        <v>111.44</v>
      </c>
      <c r="AD27" s="25">
        <v>0.022902777777777775</v>
      </c>
      <c r="AE27" s="25">
        <v>0.02157326388888889</v>
      </c>
      <c r="AF27" s="30">
        <f t="shared" si="3"/>
        <v>0.001329513888888887</v>
      </c>
      <c r="AG27" s="32"/>
      <c r="AH27" s="32"/>
      <c r="AI27" s="32"/>
      <c r="AJ27" s="32"/>
      <c r="AK27" s="32"/>
      <c r="AL27" s="32"/>
      <c r="AM27" s="32"/>
      <c r="AN27" s="32">
        <v>2</v>
      </c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1">
        <f t="shared" si="4"/>
        <v>2</v>
      </c>
      <c r="AZ27" s="28">
        <v>114.87</v>
      </c>
      <c r="BA27" s="78">
        <f t="shared" si="5"/>
        <v>116.87</v>
      </c>
      <c r="BB27" s="40">
        <f t="shared" si="6"/>
        <v>111.44</v>
      </c>
      <c r="BC27" s="32">
        <v>20</v>
      </c>
      <c r="BD27" s="27" t="s">
        <v>49</v>
      </c>
      <c r="BE27" s="8"/>
      <c r="BF27" s="8"/>
      <c r="BG27" s="8"/>
      <c r="BH27" s="8"/>
      <c r="BI27" s="8"/>
      <c r="BJ27" s="8"/>
      <c r="BK27" s="8"/>
      <c r="BL27" s="8"/>
      <c r="BM27" s="8"/>
      <c r="BN27" s="8"/>
    </row>
    <row r="28" spans="1:66" ht="15" customHeight="1">
      <c r="A28" s="1">
        <v>22</v>
      </c>
      <c r="B28" s="60" t="s">
        <v>69</v>
      </c>
      <c r="C28" s="24">
        <v>2001</v>
      </c>
      <c r="D28" s="24" t="s">
        <v>11</v>
      </c>
      <c r="E28" s="24">
        <v>3</v>
      </c>
      <c r="F28" s="25">
        <v>0.013824305555555555</v>
      </c>
      <c r="G28" s="25">
        <v>0.01253125</v>
      </c>
      <c r="H28" s="26">
        <f t="shared" si="0"/>
        <v>0.0012930555555555542</v>
      </c>
      <c r="I28" s="27"/>
      <c r="J28" s="27"/>
      <c r="K28" s="27"/>
      <c r="L28" s="27"/>
      <c r="M28" s="27"/>
      <c r="N28" s="27"/>
      <c r="O28" s="27"/>
      <c r="P28" s="27">
        <v>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>
        <f t="shared" si="1"/>
        <v>2</v>
      </c>
      <c r="AB28" s="29">
        <v>111.72</v>
      </c>
      <c r="AC28" s="66">
        <f t="shared" si="2"/>
        <v>113.72</v>
      </c>
      <c r="AD28" s="25">
        <v>0.024986226851851853</v>
      </c>
      <c r="AE28" s="25">
        <v>0.023636458333333332</v>
      </c>
      <c r="AF28" s="30">
        <f t="shared" si="3"/>
        <v>0.001349768518518521</v>
      </c>
      <c r="AG28" s="27"/>
      <c r="AH28" s="27"/>
      <c r="AI28" s="27"/>
      <c r="AJ28" s="27">
        <v>2</v>
      </c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31">
        <f t="shared" si="4"/>
        <v>2</v>
      </c>
      <c r="AZ28" s="27">
        <v>116.62</v>
      </c>
      <c r="BA28" s="78">
        <f t="shared" si="5"/>
        <v>118.62</v>
      </c>
      <c r="BB28" s="40">
        <f t="shared" si="6"/>
        <v>113.72</v>
      </c>
      <c r="BC28" s="32">
        <v>21</v>
      </c>
      <c r="BD28" s="27" t="s">
        <v>49</v>
      </c>
      <c r="BE28" s="8"/>
      <c r="BF28" s="8"/>
      <c r="BG28" s="8"/>
      <c r="BH28" s="8"/>
      <c r="BI28" s="8"/>
      <c r="BJ28" s="8"/>
      <c r="BK28" s="8"/>
      <c r="BL28" s="8"/>
      <c r="BM28" s="8"/>
      <c r="BN28" s="8"/>
    </row>
    <row r="29" spans="1:66" ht="15" customHeight="1">
      <c r="A29" s="1">
        <v>23</v>
      </c>
      <c r="B29" s="63" t="s">
        <v>35</v>
      </c>
      <c r="C29" s="39">
        <v>1983</v>
      </c>
      <c r="D29" s="39" t="s">
        <v>11</v>
      </c>
      <c r="E29" s="39" t="s">
        <v>4</v>
      </c>
      <c r="F29" s="25">
        <v>0.02564837962962963</v>
      </c>
      <c r="G29" s="25">
        <v>0.024347916666666667</v>
      </c>
      <c r="H29" s="26">
        <f t="shared" si="0"/>
        <v>0.0013004629629629616</v>
      </c>
      <c r="I29" s="27"/>
      <c r="J29" s="27">
        <v>2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>
        <f t="shared" si="1"/>
        <v>2</v>
      </c>
      <c r="AB29" s="29">
        <v>112.36</v>
      </c>
      <c r="AC29" s="66">
        <f t="shared" si="2"/>
        <v>114.36</v>
      </c>
      <c r="AD29" s="25">
        <v>0.03742835648148148</v>
      </c>
      <c r="AE29" s="25">
        <v>0.036140740740740744</v>
      </c>
      <c r="AF29" s="30">
        <f t="shared" si="3"/>
        <v>0.0012876157407407385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31">
        <f t="shared" si="4"/>
        <v>0</v>
      </c>
      <c r="AZ29" s="40">
        <v>171.25</v>
      </c>
      <c r="BA29" s="78">
        <f t="shared" si="5"/>
        <v>171.25</v>
      </c>
      <c r="BB29" s="40">
        <f t="shared" si="6"/>
        <v>114.36</v>
      </c>
      <c r="BC29" s="32">
        <v>22</v>
      </c>
      <c r="BD29" s="27" t="s">
        <v>49</v>
      </c>
      <c r="BE29" s="8"/>
      <c r="BF29" s="8"/>
      <c r="BG29" s="8"/>
      <c r="BH29" s="8"/>
      <c r="BI29" s="8"/>
      <c r="BJ29" s="8"/>
      <c r="BK29" s="8"/>
      <c r="BL29" s="8"/>
      <c r="BM29" s="8"/>
      <c r="BN29" s="8"/>
    </row>
    <row r="30" spans="1:66" ht="15" customHeight="1">
      <c r="A30" s="1">
        <v>24</v>
      </c>
      <c r="B30" s="60" t="s">
        <v>387</v>
      </c>
      <c r="C30" s="24">
        <v>1986</v>
      </c>
      <c r="D30" s="24" t="s">
        <v>5</v>
      </c>
      <c r="E30" s="2" t="s">
        <v>19</v>
      </c>
      <c r="F30" s="25">
        <v>0.020803703703703703</v>
      </c>
      <c r="G30" s="25">
        <v>0.019476388888888887</v>
      </c>
      <c r="H30" s="26">
        <f t="shared" si="0"/>
        <v>0.0013273148148148159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>
        <f t="shared" si="1"/>
        <v>0</v>
      </c>
      <c r="AB30" s="29">
        <v>114.68</v>
      </c>
      <c r="AC30" s="66">
        <f t="shared" si="2"/>
        <v>114.68</v>
      </c>
      <c r="AD30" s="25">
        <v>0.032005324074074075</v>
      </c>
      <c r="AE30" s="25">
        <v>0.03058877314814815</v>
      </c>
      <c r="AF30" s="30">
        <f t="shared" si="3"/>
        <v>0.0014165509259259253</v>
      </c>
      <c r="AG30" s="27"/>
      <c r="AH30" s="27"/>
      <c r="AI30" s="27"/>
      <c r="AJ30" s="27"/>
      <c r="AK30" s="27"/>
      <c r="AL30" s="27"/>
      <c r="AM30" s="27"/>
      <c r="AN30" s="27">
        <v>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31">
        <f t="shared" si="4"/>
        <v>2</v>
      </c>
      <c r="AZ30" s="27">
        <v>122.39</v>
      </c>
      <c r="BA30" s="78">
        <f t="shared" si="5"/>
        <v>124.39</v>
      </c>
      <c r="BB30" s="40">
        <f t="shared" si="6"/>
        <v>114.68</v>
      </c>
      <c r="BC30" s="32">
        <v>23</v>
      </c>
      <c r="BD30" s="27" t="s">
        <v>49</v>
      </c>
      <c r="BE30" s="8"/>
      <c r="BF30" s="8"/>
      <c r="BG30" s="8"/>
      <c r="BH30" s="8"/>
      <c r="BI30" s="8"/>
      <c r="BJ30" s="8"/>
      <c r="BK30" s="8"/>
      <c r="BL30" s="8"/>
      <c r="BM30" s="8"/>
      <c r="BN30" s="8"/>
    </row>
    <row r="31" spans="1:66" ht="15" customHeight="1">
      <c r="A31" s="1">
        <v>25</v>
      </c>
      <c r="B31" s="63" t="s">
        <v>93</v>
      </c>
      <c r="C31" s="39">
        <v>1999</v>
      </c>
      <c r="D31" s="24" t="s">
        <v>174</v>
      </c>
      <c r="E31" s="39">
        <v>2</v>
      </c>
      <c r="F31" s="25">
        <v>0.014599537037037038</v>
      </c>
      <c r="G31" s="25">
        <v>0.013257175925925927</v>
      </c>
      <c r="H31" s="26">
        <f t="shared" si="0"/>
        <v>0.0013423611111111101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>
        <f t="shared" si="1"/>
        <v>0</v>
      </c>
      <c r="AB31" s="29">
        <v>115.98</v>
      </c>
      <c r="AC31" s="66">
        <f t="shared" si="2"/>
        <v>115.98</v>
      </c>
      <c r="AD31" s="25">
        <v>0.025977314814814814</v>
      </c>
      <c r="AE31" s="25">
        <v>0.024366898148148144</v>
      </c>
      <c r="AF31" s="30">
        <f t="shared" si="3"/>
        <v>0.0016104166666666697</v>
      </c>
      <c r="AG31" s="27"/>
      <c r="AH31" s="27"/>
      <c r="AI31" s="27"/>
      <c r="AJ31" s="27"/>
      <c r="AK31" s="27"/>
      <c r="AL31" s="27"/>
      <c r="AM31" s="27"/>
      <c r="AN31" s="27"/>
      <c r="AO31" s="27"/>
      <c r="AP31" s="27">
        <v>50</v>
      </c>
      <c r="AQ31" s="27"/>
      <c r="AR31" s="27"/>
      <c r="AS31" s="27"/>
      <c r="AT31" s="27"/>
      <c r="AU31" s="27"/>
      <c r="AV31" s="27"/>
      <c r="AW31" s="27"/>
      <c r="AX31" s="27"/>
      <c r="AY31" s="31">
        <f t="shared" si="4"/>
        <v>50</v>
      </c>
      <c r="AZ31" s="27">
        <v>139.14</v>
      </c>
      <c r="BA31" s="78">
        <f t="shared" si="5"/>
        <v>189.14</v>
      </c>
      <c r="BB31" s="40">
        <f t="shared" si="6"/>
        <v>115.98</v>
      </c>
      <c r="BC31" s="32">
        <v>24</v>
      </c>
      <c r="BD31" s="27" t="s">
        <v>49</v>
      </c>
      <c r="BE31" s="8"/>
      <c r="BF31" s="8"/>
      <c r="BG31" s="8"/>
      <c r="BH31" s="8"/>
      <c r="BI31" s="8"/>
      <c r="BJ31" s="8"/>
      <c r="BK31" s="8"/>
      <c r="BL31" s="8"/>
      <c r="BM31" s="8"/>
      <c r="BN31" s="8"/>
    </row>
    <row r="32" spans="1:66" ht="15" customHeight="1">
      <c r="A32" s="1">
        <v>26</v>
      </c>
      <c r="B32" s="71" t="s">
        <v>230</v>
      </c>
      <c r="C32" s="1">
        <v>1997</v>
      </c>
      <c r="D32" s="1" t="s">
        <v>174</v>
      </c>
      <c r="E32" s="2">
        <v>2</v>
      </c>
      <c r="F32" s="25">
        <v>0.03899166666666667</v>
      </c>
      <c r="G32" s="25">
        <v>0.03753414351851852</v>
      </c>
      <c r="H32" s="26">
        <f t="shared" si="0"/>
        <v>0.0014575231481481488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28">
        <f t="shared" si="1"/>
        <v>0</v>
      </c>
      <c r="AB32" s="35">
        <v>125.93</v>
      </c>
      <c r="AC32" s="66">
        <f t="shared" si="2"/>
        <v>125.93</v>
      </c>
      <c r="AD32" s="25">
        <v>0.009002777777777778</v>
      </c>
      <c r="AE32" s="25">
        <v>0.0076557870370370365</v>
      </c>
      <c r="AF32" s="30">
        <f t="shared" si="3"/>
        <v>0.0013469907407407415</v>
      </c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1">
        <f t="shared" si="4"/>
        <v>0</v>
      </c>
      <c r="AZ32" s="28">
        <v>116.38</v>
      </c>
      <c r="BA32" s="78">
        <f t="shared" si="5"/>
        <v>116.38</v>
      </c>
      <c r="BB32" s="40">
        <f t="shared" si="6"/>
        <v>116.38</v>
      </c>
      <c r="BC32" s="32">
        <v>25</v>
      </c>
      <c r="BD32" s="27" t="s">
        <v>49</v>
      </c>
      <c r="BE32" s="8"/>
      <c r="BF32" s="8"/>
      <c r="BG32" s="8"/>
      <c r="BH32" s="8"/>
      <c r="BI32" s="8"/>
      <c r="BJ32" s="8"/>
      <c r="BK32" s="8"/>
      <c r="BL32" s="8"/>
      <c r="BM32" s="8"/>
      <c r="BN32" s="8"/>
    </row>
    <row r="33" spans="1:66" ht="15" customHeight="1">
      <c r="A33" s="1">
        <v>27</v>
      </c>
      <c r="B33" s="63" t="s">
        <v>119</v>
      </c>
      <c r="C33" s="39">
        <v>1980</v>
      </c>
      <c r="D33" s="39" t="s">
        <v>3</v>
      </c>
      <c r="E33" s="39" t="s">
        <v>19</v>
      </c>
      <c r="F33" s="25">
        <v>0.03677453703703704</v>
      </c>
      <c r="G33" s="25">
        <v>0.03547037037037037</v>
      </c>
      <c r="H33" s="26">
        <f t="shared" si="0"/>
        <v>0.0013041666666666757</v>
      </c>
      <c r="I33" s="32"/>
      <c r="J33" s="32"/>
      <c r="K33" s="32"/>
      <c r="L33" s="32"/>
      <c r="M33" s="32"/>
      <c r="N33" s="32"/>
      <c r="O33" s="32"/>
      <c r="P33" s="32"/>
      <c r="Q33" s="32"/>
      <c r="R33" s="32">
        <v>2</v>
      </c>
      <c r="S33" s="32"/>
      <c r="T33" s="32"/>
      <c r="U33" s="32"/>
      <c r="V33" s="32"/>
      <c r="W33" s="32"/>
      <c r="X33" s="32"/>
      <c r="Y33" s="32">
        <v>2</v>
      </c>
      <c r="Z33" s="32"/>
      <c r="AA33" s="28">
        <f t="shared" si="1"/>
        <v>4</v>
      </c>
      <c r="AB33" s="35">
        <v>112.68</v>
      </c>
      <c r="AC33" s="66">
        <f t="shared" si="2"/>
        <v>116.68</v>
      </c>
      <c r="AD33" s="25">
        <v>0.005512731481481482</v>
      </c>
      <c r="AE33" s="25">
        <v>0.004188078703703703</v>
      </c>
      <c r="AF33" s="30">
        <f t="shared" si="3"/>
        <v>0.0013246527777777788</v>
      </c>
      <c r="AG33" s="32"/>
      <c r="AH33" s="32"/>
      <c r="AI33" s="32"/>
      <c r="AJ33" s="32">
        <v>2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1">
        <f t="shared" si="4"/>
        <v>2</v>
      </c>
      <c r="AZ33" s="28">
        <v>114.45</v>
      </c>
      <c r="BA33" s="78">
        <f t="shared" si="5"/>
        <v>116.45</v>
      </c>
      <c r="BB33" s="40">
        <f t="shared" si="6"/>
        <v>116.45</v>
      </c>
      <c r="BC33" s="32">
        <v>26</v>
      </c>
      <c r="BD33" s="27" t="s">
        <v>49</v>
      </c>
      <c r="BE33" s="8"/>
      <c r="BF33" s="8"/>
      <c r="BG33" s="8"/>
      <c r="BH33" s="8"/>
      <c r="BI33" s="8"/>
      <c r="BJ33" s="8"/>
      <c r="BK33" s="8"/>
      <c r="BL33" s="8"/>
      <c r="BM33" s="8"/>
      <c r="BN33" s="8"/>
    </row>
    <row r="34" spans="1:58" s="81" customFormat="1" ht="18" customHeight="1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186"/>
      <c r="BF34" s="84"/>
    </row>
    <row r="35" spans="1:58" s="81" customFormat="1" ht="16.5" customHeight="1">
      <c r="A35" s="332"/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187"/>
      <c r="BF35" s="84"/>
    </row>
    <row r="36" spans="1:58" s="81" customFormat="1" ht="13.5" customHeight="1">
      <c r="A36" s="346" t="s">
        <v>296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4"/>
      <c r="BF36" s="84"/>
    </row>
    <row r="37" spans="1:58" s="82" customFormat="1" ht="16.5" customHeight="1">
      <c r="A37" s="346" t="s">
        <v>310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4"/>
      <c r="BF37" s="151"/>
    </row>
    <row r="38" spans="1:58" s="81" customFormat="1" ht="15" customHeight="1">
      <c r="A38" s="381" t="s">
        <v>312</v>
      </c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185"/>
      <c r="BF38" s="84"/>
    </row>
    <row r="39" spans="1:58" s="81" customFormat="1" ht="15.75" customHeight="1">
      <c r="A39" s="80"/>
      <c r="B39" s="89" t="s">
        <v>297</v>
      </c>
      <c r="C39" s="89"/>
      <c r="D39" s="89"/>
      <c r="G39" s="179"/>
      <c r="H39" s="89"/>
      <c r="I39" s="89"/>
      <c r="J39" s="88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8"/>
      <c r="AF39" s="89"/>
      <c r="AG39" s="89"/>
      <c r="AH39" s="88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8"/>
      <c r="BB39" s="89"/>
      <c r="BC39" s="382" t="s">
        <v>311</v>
      </c>
      <c r="BD39" s="382"/>
      <c r="BE39" s="86"/>
      <c r="BF39" s="84"/>
    </row>
    <row r="40" spans="1:66" ht="21" customHeight="1">
      <c r="A40" s="375" t="s">
        <v>135</v>
      </c>
      <c r="B40" s="364" t="s">
        <v>12</v>
      </c>
      <c r="C40" s="379" t="s">
        <v>321</v>
      </c>
      <c r="D40" s="376" t="s">
        <v>13</v>
      </c>
      <c r="E40" s="13" t="s">
        <v>14</v>
      </c>
      <c r="F40" s="378" t="s">
        <v>15</v>
      </c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70"/>
      <c r="AA40" s="366" t="s">
        <v>15</v>
      </c>
      <c r="AB40" s="367"/>
      <c r="AC40" s="368"/>
      <c r="AD40" s="369" t="s">
        <v>16</v>
      </c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70"/>
      <c r="AY40" s="371" t="s">
        <v>16</v>
      </c>
      <c r="AZ40" s="372"/>
      <c r="BA40" s="373"/>
      <c r="BB40" s="364" t="s">
        <v>48</v>
      </c>
      <c r="BC40" s="362" t="s">
        <v>17</v>
      </c>
      <c r="BD40" s="364" t="s">
        <v>133</v>
      </c>
      <c r="BE40" s="8"/>
      <c r="BF40" s="8"/>
      <c r="BG40" s="8"/>
      <c r="BH40" s="8"/>
      <c r="BI40" s="8"/>
      <c r="BJ40" s="8"/>
      <c r="BK40" s="8"/>
      <c r="BL40" s="8"/>
      <c r="BM40" s="8"/>
      <c r="BN40" s="8"/>
    </row>
    <row r="41" spans="1:66" ht="53.25" customHeight="1">
      <c r="A41" s="375"/>
      <c r="B41" s="365"/>
      <c r="C41" s="380"/>
      <c r="D41" s="377"/>
      <c r="E41" s="16" t="s">
        <v>18</v>
      </c>
      <c r="F41" s="17" t="s">
        <v>43</v>
      </c>
      <c r="G41" s="17" t="s">
        <v>44</v>
      </c>
      <c r="H41" s="18" t="s">
        <v>1</v>
      </c>
      <c r="I41" s="17">
        <v>1</v>
      </c>
      <c r="J41" s="17">
        <v>2</v>
      </c>
      <c r="K41" s="17">
        <v>3</v>
      </c>
      <c r="L41" s="17">
        <v>4</v>
      </c>
      <c r="M41" s="17">
        <v>5</v>
      </c>
      <c r="N41" s="17">
        <v>6</v>
      </c>
      <c r="O41" s="17">
        <v>7</v>
      </c>
      <c r="P41" s="17">
        <v>8</v>
      </c>
      <c r="Q41" s="17">
        <v>9</v>
      </c>
      <c r="R41" s="17">
        <v>10</v>
      </c>
      <c r="S41" s="17">
        <v>11</v>
      </c>
      <c r="T41" s="17">
        <v>12</v>
      </c>
      <c r="U41" s="17">
        <v>13</v>
      </c>
      <c r="V41" s="17">
        <v>14</v>
      </c>
      <c r="W41" s="17">
        <v>15</v>
      </c>
      <c r="X41" s="17">
        <v>16</v>
      </c>
      <c r="Y41" s="17">
        <v>17</v>
      </c>
      <c r="Z41" s="17">
        <v>18</v>
      </c>
      <c r="AA41" s="19" t="s">
        <v>2</v>
      </c>
      <c r="AB41" s="20" t="s">
        <v>1</v>
      </c>
      <c r="AC41" s="20" t="s">
        <v>45</v>
      </c>
      <c r="AD41" s="21" t="s">
        <v>43</v>
      </c>
      <c r="AE41" s="13" t="s">
        <v>44</v>
      </c>
      <c r="AF41" s="22" t="s">
        <v>1</v>
      </c>
      <c r="AG41" s="13">
        <v>1</v>
      </c>
      <c r="AH41" s="13">
        <v>2</v>
      </c>
      <c r="AI41" s="13">
        <v>3</v>
      </c>
      <c r="AJ41" s="13">
        <v>4</v>
      </c>
      <c r="AK41" s="13">
        <v>5</v>
      </c>
      <c r="AL41" s="13">
        <v>6</v>
      </c>
      <c r="AM41" s="13">
        <v>7</v>
      </c>
      <c r="AN41" s="13">
        <v>8</v>
      </c>
      <c r="AO41" s="13">
        <v>9</v>
      </c>
      <c r="AP41" s="13">
        <v>10</v>
      </c>
      <c r="AQ41" s="13">
        <v>11</v>
      </c>
      <c r="AR41" s="13">
        <v>12</v>
      </c>
      <c r="AS41" s="13">
        <v>13</v>
      </c>
      <c r="AT41" s="13">
        <v>14</v>
      </c>
      <c r="AU41" s="13">
        <v>15</v>
      </c>
      <c r="AV41" s="13">
        <v>16</v>
      </c>
      <c r="AW41" s="13">
        <v>17</v>
      </c>
      <c r="AX41" s="14">
        <v>18</v>
      </c>
      <c r="AY41" s="23" t="s">
        <v>2</v>
      </c>
      <c r="AZ41" s="19" t="s">
        <v>1</v>
      </c>
      <c r="BA41" s="149" t="s">
        <v>47</v>
      </c>
      <c r="BB41" s="374"/>
      <c r="BC41" s="363"/>
      <c r="BD41" s="365"/>
      <c r="BE41" s="8"/>
      <c r="BF41" s="8"/>
      <c r="BG41" s="8"/>
      <c r="BH41" s="8"/>
      <c r="BI41" s="8"/>
      <c r="BJ41" s="8"/>
      <c r="BK41" s="8"/>
      <c r="BL41" s="8"/>
      <c r="BM41" s="8"/>
      <c r="BN41" s="8"/>
    </row>
    <row r="42" spans="1:66" ht="15" customHeight="1">
      <c r="A42" s="1">
        <v>28</v>
      </c>
      <c r="B42" s="63" t="s">
        <v>57</v>
      </c>
      <c r="C42" s="39">
        <v>2001</v>
      </c>
      <c r="D42" s="39" t="s">
        <v>3</v>
      </c>
      <c r="E42" s="39">
        <v>1</v>
      </c>
      <c r="F42" s="25">
        <v>0.03754166666666667</v>
      </c>
      <c r="G42" s="25">
        <v>0.03614421296296296</v>
      </c>
      <c r="H42" s="26">
        <f t="shared" si="0"/>
        <v>0.0013974537037037063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>
        <v>2</v>
      </c>
      <c r="Z42" s="27"/>
      <c r="AA42" s="28">
        <f t="shared" si="1"/>
        <v>2</v>
      </c>
      <c r="AB42" s="29">
        <v>120.74</v>
      </c>
      <c r="AC42" s="66">
        <f t="shared" si="2"/>
        <v>122.74</v>
      </c>
      <c r="AD42" s="25">
        <v>0.0062581018518518515</v>
      </c>
      <c r="AE42" s="25">
        <v>0.004915856481481482</v>
      </c>
      <c r="AF42" s="30">
        <f t="shared" si="3"/>
        <v>0.0013422453703703695</v>
      </c>
      <c r="AG42" s="27"/>
      <c r="AH42" s="27"/>
      <c r="AI42" s="27"/>
      <c r="AJ42" s="27"/>
      <c r="AK42" s="27"/>
      <c r="AL42" s="27"/>
      <c r="AM42" s="27"/>
      <c r="AN42" s="27">
        <v>2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31">
        <f t="shared" si="4"/>
        <v>2</v>
      </c>
      <c r="AZ42" s="27">
        <v>115.97</v>
      </c>
      <c r="BA42" s="78">
        <f t="shared" si="5"/>
        <v>117.97</v>
      </c>
      <c r="BB42" s="40">
        <f t="shared" si="6"/>
        <v>117.97</v>
      </c>
      <c r="BC42" s="32">
        <v>27</v>
      </c>
      <c r="BD42" s="27" t="s">
        <v>49</v>
      </c>
      <c r="BE42" s="8"/>
      <c r="BF42" s="8"/>
      <c r="BG42" s="8"/>
      <c r="BH42" s="8"/>
      <c r="BI42" s="8"/>
      <c r="BJ42" s="8"/>
      <c r="BK42" s="8"/>
      <c r="BL42" s="8"/>
      <c r="BM42" s="8"/>
      <c r="BN42" s="8"/>
    </row>
    <row r="43" spans="1:66" ht="15" customHeight="1">
      <c r="A43" s="1">
        <v>29</v>
      </c>
      <c r="B43" s="60" t="s">
        <v>74</v>
      </c>
      <c r="C43" s="24">
        <v>1999</v>
      </c>
      <c r="D43" s="24" t="s">
        <v>73</v>
      </c>
      <c r="E43" s="2">
        <v>1</v>
      </c>
      <c r="F43" s="25">
        <v>0.0326349537037037</v>
      </c>
      <c r="G43" s="25">
        <v>0.03127835648148148</v>
      </c>
      <c r="H43" s="26">
        <f t="shared" si="0"/>
        <v>0.0013565972222222208</v>
      </c>
      <c r="I43" s="32"/>
      <c r="J43" s="32">
        <v>2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8">
        <f t="shared" si="1"/>
        <v>2</v>
      </c>
      <c r="AB43" s="35">
        <v>117.21</v>
      </c>
      <c r="AC43" s="66">
        <f t="shared" si="2"/>
        <v>119.21</v>
      </c>
      <c r="AD43" s="25">
        <v>0.0030067129629629628</v>
      </c>
      <c r="AE43" s="25">
        <v>0.0014281250000000004</v>
      </c>
      <c r="AF43" s="30">
        <f t="shared" si="3"/>
        <v>0.0015785879629629624</v>
      </c>
      <c r="AG43" s="32"/>
      <c r="AH43" s="32">
        <v>2</v>
      </c>
      <c r="AI43" s="32"/>
      <c r="AJ43" s="32"/>
      <c r="AK43" s="32"/>
      <c r="AL43" s="32"/>
      <c r="AM43" s="32"/>
      <c r="AN43" s="32">
        <v>2</v>
      </c>
      <c r="AO43" s="32"/>
      <c r="AP43" s="32">
        <v>2</v>
      </c>
      <c r="AQ43" s="32"/>
      <c r="AR43" s="32"/>
      <c r="AS43" s="32"/>
      <c r="AT43" s="32"/>
      <c r="AU43" s="32"/>
      <c r="AV43" s="32"/>
      <c r="AW43" s="32"/>
      <c r="AX43" s="32"/>
      <c r="AY43" s="31">
        <f t="shared" si="4"/>
        <v>6</v>
      </c>
      <c r="AZ43" s="28">
        <v>136.39</v>
      </c>
      <c r="BA43" s="78">
        <f t="shared" si="5"/>
        <v>142.39</v>
      </c>
      <c r="BB43" s="40">
        <f t="shared" si="6"/>
        <v>119.21</v>
      </c>
      <c r="BC43" s="32">
        <v>28</v>
      </c>
      <c r="BD43" s="27" t="s">
        <v>49</v>
      </c>
      <c r="BE43" s="8"/>
      <c r="BF43" s="8"/>
      <c r="BG43" s="8"/>
      <c r="BH43" s="8"/>
      <c r="BI43" s="8"/>
      <c r="BJ43" s="8"/>
      <c r="BK43" s="8"/>
      <c r="BL43" s="8"/>
      <c r="BM43" s="8"/>
      <c r="BN43" s="8"/>
    </row>
    <row r="44" spans="1:66" ht="15" customHeight="1">
      <c r="A44" s="1">
        <v>30</v>
      </c>
      <c r="B44" s="60" t="s">
        <v>77</v>
      </c>
      <c r="C44" s="24">
        <v>1998</v>
      </c>
      <c r="D44" s="24" t="s">
        <v>73</v>
      </c>
      <c r="E44" s="2">
        <v>1</v>
      </c>
      <c r="F44" s="25">
        <v>0.013185416666666665</v>
      </c>
      <c r="G44" s="25">
        <v>0.011825578703703704</v>
      </c>
      <c r="H44" s="26">
        <f t="shared" si="0"/>
        <v>0.0013598379629629603</v>
      </c>
      <c r="I44" s="32"/>
      <c r="J44" s="32"/>
      <c r="K44" s="32"/>
      <c r="L44" s="32"/>
      <c r="M44" s="32"/>
      <c r="N44" s="32"/>
      <c r="O44" s="32"/>
      <c r="P44" s="32">
        <v>2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28">
        <f t="shared" si="1"/>
        <v>2</v>
      </c>
      <c r="AB44" s="35">
        <v>117.49</v>
      </c>
      <c r="AC44" s="66">
        <f t="shared" si="2"/>
        <v>119.49</v>
      </c>
      <c r="AD44" s="25">
        <v>0.025689351851851852</v>
      </c>
      <c r="AE44" s="25">
        <v>0.02431435185185185</v>
      </c>
      <c r="AF44" s="30">
        <f t="shared" si="3"/>
        <v>0.0013750000000000012</v>
      </c>
      <c r="AG44" s="32"/>
      <c r="AH44" s="32"/>
      <c r="AI44" s="32"/>
      <c r="AJ44" s="32"/>
      <c r="AK44" s="32"/>
      <c r="AL44" s="32"/>
      <c r="AM44" s="32">
        <v>2</v>
      </c>
      <c r="AN44" s="32"/>
      <c r="AO44" s="32"/>
      <c r="AP44" s="32">
        <v>2</v>
      </c>
      <c r="AQ44" s="32"/>
      <c r="AR44" s="32"/>
      <c r="AS44" s="32"/>
      <c r="AT44" s="32"/>
      <c r="AU44" s="32"/>
      <c r="AV44" s="32"/>
      <c r="AW44" s="32"/>
      <c r="AX44" s="32"/>
      <c r="AY44" s="31">
        <f t="shared" si="4"/>
        <v>4</v>
      </c>
      <c r="AZ44" s="28">
        <v>118.8</v>
      </c>
      <c r="BA44" s="78">
        <f t="shared" si="5"/>
        <v>122.8</v>
      </c>
      <c r="BB44" s="40">
        <f t="shared" si="6"/>
        <v>119.49</v>
      </c>
      <c r="BC44" s="32">
        <v>29</v>
      </c>
      <c r="BD44" s="27" t="s">
        <v>49</v>
      </c>
      <c r="BE44" s="8"/>
      <c r="BF44" s="8"/>
      <c r="BG44" s="8"/>
      <c r="BH44" s="8"/>
      <c r="BI44" s="8"/>
      <c r="BJ44" s="8"/>
      <c r="BK44" s="8"/>
      <c r="BL44" s="8"/>
      <c r="BM44" s="8"/>
      <c r="BN44" s="8"/>
    </row>
    <row r="45" spans="1:66" ht="15" customHeight="1">
      <c r="A45" s="1">
        <v>31</v>
      </c>
      <c r="B45" s="63" t="s">
        <v>108</v>
      </c>
      <c r="C45" s="39">
        <v>2002</v>
      </c>
      <c r="D45" s="24" t="s">
        <v>5</v>
      </c>
      <c r="E45" s="2">
        <v>2</v>
      </c>
      <c r="F45" s="25">
        <v>0.02289861111111111</v>
      </c>
      <c r="G45" s="25">
        <v>0.02155983796296296</v>
      </c>
      <c r="H45" s="26">
        <f t="shared" si="0"/>
        <v>0.001338773148148148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>
        <v>2</v>
      </c>
      <c r="U45" s="32">
        <v>2</v>
      </c>
      <c r="V45" s="32"/>
      <c r="W45" s="32"/>
      <c r="X45" s="32"/>
      <c r="Y45" s="32">
        <v>2</v>
      </c>
      <c r="Z45" s="32"/>
      <c r="AA45" s="28">
        <f t="shared" si="1"/>
        <v>6</v>
      </c>
      <c r="AB45" s="35">
        <v>115.67</v>
      </c>
      <c r="AC45" s="66">
        <f t="shared" si="2"/>
        <v>121.67</v>
      </c>
      <c r="AD45" s="25">
        <v>0.03406307870370371</v>
      </c>
      <c r="AE45" s="25">
        <v>0.03269826388888889</v>
      </c>
      <c r="AF45" s="30">
        <f t="shared" si="3"/>
        <v>0.0013648148148148187</v>
      </c>
      <c r="AG45" s="32"/>
      <c r="AH45" s="32"/>
      <c r="AI45" s="32"/>
      <c r="AJ45" s="32"/>
      <c r="AK45" s="32"/>
      <c r="AL45" s="32"/>
      <c r="AM45" s="32"/>
      <c r="AN45" s="32"/>
      <c r="AO45" s="32"/>
      <c r="AP45" s="32">
        <v>2</v>
      </c>
      <c r="AQ45" s="32"/>
      <c r="AR45" s="32"/>
      <c r="AS45" s="32"/>
      <c r="AT45" s="32"/>
      <c r="AU45" s="32"/>
      <c r="AV45" s="32"/>
      <c r="AW45" s="32"/>
      <c r="AX45" s="32"/>
      <c r="AY45" s="31">
        <f t="shared" si="4"/>
        <v>2</v>
      </c>
      <c r="AZ45" s="28">
        <v>117.92</v>
      </c>
      <c r="BA45" s="78">
        <f t="shared" si="5"/>
        <v>119.92</v>
      </c>
      <c r="BB45" s="40">
        <f t="shared" si="6"/>
        <v>119.92</v>
      </c>
      <c r="BC45" s="32">
        <v>30</v>
      </c>
      <c r="BD45" s="27" t="s">
        <v>49</v>
      </c>
      <c r="BE45" s="8"/>
      <c r="BF45" s="8"/>
      <c r="BG45" s="8"/>
      <c r="BH45" s="8"/>
      <c r="BI45" s="8"/>
      <c r="BJ45" s="8"/>
      <c r="BK45" s="8"/>
      <c r="BL45" s="8"/>
      <c r="BM45" s="8"/>
      <c r="BN45" s="8"/>
    </row>
    <row r="46" spans="1:66" ht="15" customHeight="1">
      <c r="A46" s="1">
        <v>32</v>
      </c>
      <c r="B46" s="63" t="s">
        <v>107</v>
      </c>
      <c r="C46" s="39">
        <v>2000</v>
      </c>
      <c r="D46" s="24" t="s">
        <v>5</v>
      </c>
      <c r="E46" s="2">
        <v>1</v>
      </c>
      <c r="F46" s="25">
        <v>2.5000347222222223</v>
      </c>
      <c r="G46" s="25">
        <v>0.04032569444444444</v>
      </c>
      <c r="H46" s="26">
        <f t="shared" si="0"/>
        <v>2.459709027777778</v>
      </c>
      <c r="I46" s="27"/>
      <c r="J46" s="27"/>
      <c r="K46" s="27"/>
      <c r="L46" s="27"/>
      <c r="M46" s="27"/>
      <c r="N46" s="27"/>
      <c r="O46" s="27"/>
      <c r="P46" s="27"/>
      <c r="Q46" s="27"/>
      <c r="R46" s="27">
        <v>2</v>
      </c>
      <c r="S46" s="27"/>
      <c r="T46" s="27"/>
      <c r="U46" s="27"/>
      <c r="V46" s="27"/>
      <c r="W46" s="27"/>
      <c r="X46" s="27"/>
      <c r="Y46" s="27"/>
      <c r="Z46" s="27"/>
      <c r="AA46" s="28">
        <f t="shared" si="1"/>
        <v>2</v>
      </c>
      <c r="AB46" s="29">
        <v>118.86</v>
      </c>
      <c r="AC46" s="66">
        <f t="shared" si="2"/>
        <v>120.86</v>
      </c>
      <c r="AD46" s="25">
        <v>0.01113784722222222</v>
      </c>
      <c r="AE46" s="25">
        <v>0.009749768518518519</v>
      </c>
      <c r="AF46" s="30">
        <f t="shared" si="3"/>
        <v>0.0013880787037037021</v>
      </c>
      <c r="AG46" s="27"/>
      <c r="AH46" s="27"/>
      <c r="AI46" s="27"/>
      <c r="AJ46" s="27">
        <v>2</v>
      </c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31">
        <f t="shared" si="4"/>
        <v>2</v>
      </c>
      <c r="AZ46" s="27">
        <v>119.93</v>
      </c>
      <c r="BA46" s="78">
        <f t="shared" si="5"/>
        <v>121.93</v>
      </c>
      <c r="BB46" s="40">
        <f t="shared" si="6"/>
        <v>120.86</v>
      </c>
      <c r="BC46" s="32">
        <v>31</v>
      </c>
      <c r="BD46" s="27" t="s">
        <v>49</v>
      </c>
      <c r="BE46" s="8"/>
      <c r="BF46" s="8"/>
      <c r="BG46" s="8"/>
      <c r="BH46" s="8"/>
      <c r="BI46" s="8"/>
      <c r="BJ46" s="8"/>
      <c r="BK46" s="8"/>
      <c r="BL46" s="8"/>
      <c r="BM46" s="8"/>
      <c r="BN46" s="8"/>
    </row>
    <row r="47" spans="1:66" ht="15" customHeight="1">
      <c r="A47" s="1">
        <v>33</v>
      </c>
      <c r="B47" s="60" t="s">
        <v>76</v>
      </c>
      <c r="C47" s="24">
        <v>2000</v>
      </c>
      <c r="D47" s="24" t="s">
        <v>73</v>
      </c>
      <c r="E47" s="2">
        <v>2</v>
      </c>
      <c r="F47" s="25">
        <v>0.020199305555555557</v>
      </c>
      <c r="G47" s="25">
        <v>0.01879710648148148</v>
      </c>
      <c r="H47" s="26">
        <f aca="true" t="shared" si="7" ref="H47:H85">SUM(F47-G47)</f>
        <v>0.0014021990740740765</v>
      </c>
      <c r="I47" s="27"/>
      <c r="J47" s="27">
        <v>2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8">
        <f aca="true" t="shared" si="8" ref="AA47:AA85">SUM(I47+J47+K47+L47+M47+N47+O47+P47+Q47+R47+S47+T47+U47+V47+W47+X47+Y47+Z47)</f>
        <v>2</v>
      </c>
      <c r="AB47" s="29">
        <v>121.15</v>
      </c>
      <c r="AC47" s="66">
        <f aca="true" t="shared" si="9" ref="AC47:AC85">SUM(AA47+AB47)</f>
        <v>123.15</v>
      </c>
      <c r="AD47" s="25">
        <v>0.031288657407407404</v>
      </c>
      <c r="AE47" s="25">
        <v>0.02988298611111111</v>
      </c>
      <c r="AF47" s="30">
        <f aca="true" t="shared" si="10" ref="AF47:AF85">SUM(AD47-AE47)</f>
        <v>0.0014056712962962938</v>
      </c>
      <c r="AG47" s="27"/>
      <c r="AH47" s="27">
        <v>2</v>
      </c>
      <c r="AI47" s="27"/>
      <c r="AJ47" s="27"/>
      <c r="AK47" s="27"/>
      <c r="AL47" s="27"/>
      <c r="AM47" s="27"/>
      <c r="AN47" s="27"/>
      <c r="AO47" s="27"/>
      <c r="AP47" s="27">
        <v>2</v>
      </c>
      <c r="AQ47" s="27"/>
      <c r="AR47" s="27"/>
      <c r="AS47" s="27"/>
      <c r="AT47" s="27"/>
      <c r="AU47" s="27"/>
      <c r="AV47" s="27"/>
      <c r="AW47" s="27"/>
      <c r="AX47" s="27"/>
      <c r="AY47" s="31">
        <f aca="true" t="shared" si="11" ref="AY47:AY85">SUM(AG47+AH47+AI47+AJ47+AK47+AL47+AM47+AN47+AO47+AP47+AQ47+AR47+AS47+AT47+AU47+AV47+AW47+AX47)</f>
        <v>4</v>
      </c>
      <c r="AZ47" s="27">
        <v>121.45</v>
      </c>
      <c r="BA47" s="78">
        <f aca="true" t="shared" si="12" ref="BA47:BA85">SUM(AY47+AZ47)</f>
        <v>125.45</v>
      </c>
      <c r="BB47" s="40">
        <f aca="true" t="shared" si="13" ref="BB47:BB85">MIN(AA47+AB47,AY47+AZ47)</f>
        <v>123.15</v>
      </c>
      <c r="BC47" s="32">
        <v>32</v>
      </c>
      <c r="BD47" s="27" t="s">
        <v>49</v>
      </c>
      <c r="BE47" s="8"/>
      <c r="BF47" s="8"/>
      <c r="BG47" s="8"/>
      <c r="BH47" s="8"/>
      <c r="BI47" s="8"/>
      <c r="BJ47" s="8"/>
      <c r="BK47" s="8"/>
      <c r="BL47" s="8"/>
      <c r="BM47" s="8"/>
      <c r="BN47" s="8"/>
    </row>
    <row r="48" spans="1:66" ht="15" customHeight="1">
      <c r="A48" s="1">
        <v>34</v>
      </c>
      <c r="B48" s="60" t="s">
        <v>36</v>
      </c>
      <c r="C48" s="24">
        <v>2001</v>
      </c>
      <c r="D48" s="24" t="s">
        <v>11</v>
      </c>
      <c r="E48" s="24">
        <v>3</v>
      </c>
      <c r="F48" s="25">
        <v>0.01462523148148148</v>
      </c>
      <c r="G48" s="25">
        <v>0.013218518518518518</v>
      </c>
      <c r="H48" s="26">
        <f t="shared" si="7"/>
        <v>0.001406712962962962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>
        <v>2</v>
      </c>
      <c r="Z48" s="27"/>
      <c r="AA48" s="28">
        <f t="shared" si="8"/>
        <v>2</v>
      </c>
      <c r="AB48" s="29">
        <v>121.54</v>
      </c>
      <c r="AC48" s="66">
        <f t="shared" si="9"/>
        <v>123.54</v>
      </c>
      <c r="AD48" s="25">
        <v>0.025584259259259255</v>
      </c>
      <c r="AE48" s="25">
        <v>0.024334143518518522</v>
      </c>
      <c r="AF48" s="30">
        <f t="shared" si="10"/>
        <v>0.0012501157407407322</v>
      </c>
      <c r="AG48" s="27"/>
      <c r="AH48" s="27"/>
      <c r="AI48" s="27"/>
      <c r="AJ48" s="27"/>
      <c r="AK48" s="27"/>
      <c r="AL48" s="27">
        <v>2</v>
      </c>
      <c r="AM48" s="27"/>
      <c r="AN48" s="27"/>
      <c r="AO48" s="27"/>
      <c r="AP48" s="27"/>
      <c r="AQ48" s="27">
        <v>50</v>
      </c>
      <c r="AR48" s="27"/>
      <c r="AS48" s="27"/>
      <c r="AT48" s="27"/>
      <c r="AU48" s="27"/>
      <c r="AV48" s="27"/>
      <c r="AW48" s="27"/>
      <c r="AX48" s="27"/>
      <c r="AY48" s="31">
        <f t="shared" si="11"/>
        <v>52</v>
      </c>
      <c r="AZ48" s="27">
        <v>108.01</v>
      </c>
      <c r="BA48" s="78">
        <f t="shared" si="12"/>
        <v>160.01</v>
      </c>
      <c r="BB48" s="40">
        <f t="shared" si="13"/>
        <v>123.54</v>
      </c>
      <c r="BC48" s="32">
        <v>33</v>
      </c>
      <c r="BD48" s="27" t="s">
        <v>49</v>
      </c>
      <c r="BE48" s="8"/>
      <c r="BF48" s="8"/>
      <c r="BG48" s="8"/>
      <c r="BH48" s="8"/>
      <c r="BI48" s="8"/>
      <c r="BJ48" s="8"/>
      <c r="BK48" s="8"/>
      <c r="BL48" s="8"/>
      <c r="BM48" s="8"/>
      <c r="BN48" s="8"/>
    </row>
    <row r="49" spans="1:66" ht="15" customHeight="1">
      <c r="A49" s="1">
        <v>35</v>
      </c>
      <c r="B49" s="63" t="s">
        <v>31</v>
      </c>
      <c r="C49" s="39">
        <v>2002</v>
      </c>
      <c r="D49" s="24" t="s">
        <v>5</v>
      </c>
      <c r="E49" s="2">
        <v>2</v>
      </c>
      <c r="F49" s="25">
        <v>0.008402777777777778</v>
      </c>
      <c r="G49" s="25">
        <v>0.006978587962962963</v>
      </c>
      <c r="H49" s="26">
        <f t="shared" si="7"/>
        <v>0.0014241898148148148</v>
      </c>
      <c r="I49" s="27"/>
      <c r="J49" s="27">
        <v>2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8">
        <f t="shared" si="8"/>
        <v>2</v>
      </c>
      <c r="AB49" s="29">
        <v>123.05</v>
      </c>
      <c r="AC49" s="66">
        <f t="shared" si="9"/>
        <v>125.05</v>
      </c>
      <c r="AD49" s="25">
        <v>0.019462037037037038</v>
      </c>
      <c r="AE49" s="25">
        <v>0.018083680555555558</v>
      </c>
      <c r="AF49" s="30">
        <f t="shared" si="10"/>
        <v>0.0013783564814814804</v>
      </c>
      <c r="AG49" s="27"/>
      <c r="AH49" s="27">
        <v>2</v>
      </c>
      <c r="AI49" s="27"/>
      <c r="AJ49" s="27">
        <v>2</v>
      </c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>
        <v>2</v>
      </c>
      <c r="AW49" s="27"/>
      <c r="AX49" s="27"/>
      <c r="AY49" s="31">
        <f t="shared" si="11"/>
        <v>6</v>
      </c>
      <c r="AZ49" s="27">
        <v>119.09</v>
      </c>
      <c r="BA49" s="78">
        <f t="shared" si="12"/>
        <v>125.09</v>
      </c>
      <c r="BB49" s="40">
        <f t="shared" si="13"/>
        <v>125.05</v>
      </c>
      <c r="BC49" s="32">
        <v>34</v>
      </c>
      <c r="BD49" s="27" t="s">
        <v>49</v>
      </c>
      <c r="BE49" s="8"/>
      <c r="BF49" s="8"/>
      <c r="BG49" s="8"/>
      <c r="BH49" s="8"/>
      <c r="BI49" s="8"/>
      <c r="BJ49" s="8"/>
      <c r="BK49" s="8"/>
      <c r="BL49" s="8"/>
      <c r="BM49" s="8"/>
      <c r="BN49" s="8"/>
    </row>
    <row r="50" spans="1:66" ht="15" customHeight="1">
      <c r="A50" s="1">
        <v>36</v>
      </c>
      <c r="B50" s="63" t="s">
        <v>95</v>
      </c>
      <c r="C50" s="39">
        <v>2003</v>
      </c>
      <c r="D50" s="24" t="s">
        <v>174</v>
      </c>
      <c r="E50" s="39">
        <v>1</v>
      </c>
      <c r="F50" s="25">
        <v>0.034236342592592596</v>
      </c>
      <c r="G50" s="25">
        <v>0.03269537037037037</v>
      </c>
      <c r="H50" s="26">
        <f t="shared" si="7"/>
        <v>0.0015409722222222283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8">
        <f t="shared" si="8"/>
        <v>0</v>
      </c>
      <c r="AB50" s="29">
        <v>133.14</v>
      </c>
      <c r="AC50" s="66">
        <f t="shared" si="9"/>
        <v>133.14</v>
      </c>
      <c r="AD50" s="25">
        <v>0.004219791666666667</v>
      </c>
      <c r="AE50" s="25">
        <v>0.0027909722222222225</v>
      </c>
      <c r="AF50" s="30">
        <f t="shared" si="10"/>
        <v>0.0014288194444444444</v>
      </c>
      <c r="AG50" s="27"/>
      <c r="AH50" s="27"/>
      <c r="AI50" s="27"/>
      <c r="AJ50" s="27"/>
      <c r="AK50" s="27"/>
      <c r="AL50" s="27"/>
      <c r="AM50" s="27"/>
      <c r="AN50" s="27"/>
      <c r="AO50" s="27"/>
      <c r="AP50" s="27">
        <v>2</v>
      </c>
      <c r="AQ50" s="27"/>
      <c r="AR50" s="27"/>
      <c r="AS50" s="27"/>
      <c r="AT50" s="27"/>
      <c r="AU50" s="27"/>
      <c r="AV50" s="27"/>
      <c r="AW50" s="27"/>
      <c r="AX50" s="27"/>
      <c r="AY50" s="31">
        <f t="shared" si="11"/>
        <v>2</v>
      </c>
      <c r="AZ50" s="27">
        <v>123.45</v>
      </c>
      <c r="BA50" s="78">
        <f t="shared" si="12"/>
        <v>125.45</v>
      </c>
      <c r="BB50" s="40">
        <f t="shared" si="13"/>
        <v>125.45</v>
      </c>
      <c r="BC50" s="32">
        <v>35</v>
      </c>
      <c r="BD50" s="27" t="s">
        <v>49</v>
      </c>
      <c r="BE50" s="8"/>
      <c r="BF50" s="8"/>
      <c r="BG50" s="8"/>
      <c r="BH50" s="8"/>
      <c r="BI50" s="8"/>
      <c r="BJ50" s="8"/>
      <c r="BK50" s="8"/>
      <c r="BL50" s="8"/>
      <c r="BM50" s="8"/>
      <c r="BN50" s="8"/>
    </row>
    <row r="51" spans="1:66" ht="15" customHeight="1">
      <c r="A51" s="1">
        <v>37</v>
      </c>
      <c r="B51" s="63" t="s">
        <v>282</v>
      </c>
      <c r="C51" s="39">
        <v>2000</v>
      </c>
      <c r="D51" s="24" t="s">
        <v>5</v>
      </c>
      <c r="E51" s="2">
        <v>1</v>
      </c>
      <c r="F51" s="25">
        <v>0.027142245370370372</v>
      </c>
      <c r="G51" s="25">
        <v>0.02572164351851852</v>
      </c>
      <c r="H51" s="26">
        <f t="shared" si="7"/>
        <v>0.0014206018518518534</v>
      </c>
      <c r="I51" s="27"/>
      <c r="J51" s="27">
        <v>2</v>
      </c>
      <c r="K51" s="27"/>
      <c r="L51" s="27"/>
      <c r="M51" s="27"/>
      <c r="N51" s="27"/>
      <c r="O51" s="27"/>
      <c r="P51" s="27">
        <v>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8">
        <f t="shared" si="8"/>
        <v>4</v>
      </c>
      <c r="AB51" s="29">
        <v>122.74</v>
      </c>
      <c r="AC51" s="66">
        <f t="shared" si="9"/>
        <v>126.74</v>
      </c>
      <c r="AD51" s="25">
        <v>0.03893634259259259</v>
      </c>
      <c r="AE51" s="25">
        <v>0.03752349537037037</v>
      </c>
      <c r="AF51" s="30">
        <f t="shared" si="10"/>
        <v>0.0014128472222222216</v>
      </c>
      <c r="AG51" s="27"/>
      <c r="AH51" s="27"/>
      <c r="AI51" s="27"/>
      <c r="AJ51" s="27"/>
      <c r="AK51" s="27"/>
      <c r="AL51" s="27"/>
      <c r="AM51" s="27"/>
      <c r="AN51" s="27">
        <v>2</v>
      </c>
      <c r="AO51" s="27"/>
      <c r="AP51" s="27">
        <v>2</v>
      </c>
      <c r="AQ51" s="27"/>
      <c r="AR51" s="27"/>
      <c r="AS51" s="27"/>
      <c r="AT51" s="27"/>
      <c r="AU51" s="27"/>
      <c r="AV51" s="27"/>
      <c r="AW51" s="27"/>
      <c r="AX51" s="27"/>
      <c r="AY51" s="31">
        <f t="shared" si="11"/>
        <v>4</v>
      </c>
      <c r="AZ51" s="40">
        <v>122.07</v>
      </c>
      <c r="BA51" s="78">
        <f t="shared" si="12"/>
        <v>126.07</v>
      </c>
      <c r="BB51" s="40">
        <f t="shared" si="13"/>
        <v>126.07</v>
      </c>
      <c r="BC51" s="32">
        <v>36</v>
      </c>
      <c r="BD51" s="27" t="s">
        <v>49</v>
      </c>
      <c r="BE51" s="8"/>
      <c r="BF51" s="8"/>
      <c r="BG51" s="8"/>
      <c r="BH51" s="8"/>
      <c r="BI51" s="8"/>
      <c r="BJ51" s="8"/>
      <c r="BK51" s="8"/>
      <c r="BL51" s="8"/>
      <c r="BM51" s="8"/>
      <c r="BN51" s="8"/>
    </row>
    <row r="52" spans="1:66" ht="15" customHeight="1">
      <c r="A52" s="1">
        <v>38</v>
      </c>
      <c r="B52" s="63" t="s">
        <v>85</v>
      </c>
      <c r="C52" s="39">
        <v>2001</v>
      </c>
      <c r="D52" s="24" t="s">
        <v>174</v>
      </c>
      <c r="E52" s="39">
        <v>2</v>
      </c>
      <c r="F52" s="25">
        <v>0.012606828703703705</v>
      </c>
      <c r="G52" s="25">
        <v>0.011146875</v>
      </c>
      <c r="H52" s="26">
        <f t="shared" si="7"/>
        <v>0.0014599537037037046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>
        <f t="shared" si="8"/>
        <v>0</v>
      </c>
      <c r="AB52" s="29">
        <v>126.14</v>
      </c>
      <c r="AC52" s="66">
        <f t="shared" si="9"/>
        <v>126.14</v>
      </c>
      <c r="AD52" s="25">
        <v>0.023981018518518516</v>
      </c>
      <c r="AE52" s="25">
        <v>0.02229398148148148</v>
      </c>
      <c r="AF52" s="30">
        <f t="shared" si="10"/>
        <v>0.0016870370370370355</v>
      </c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31">
        <f t="shared" si="11"/>
        <v>0</v>
      </c>
      <c r="AZ52" s="27">
        <v>145.76</v>
      </c>
      <c r="BA52" s="78">
        <f t="shared" si="12"/>
        <v>145.76</v>
      </c>
      <c r="BB52" s="40">
        <f t="shared" si="13"/>
        <v>126.14</v>
      </c>
      <c r="BC52" s="32">
        <v>37</v>
      </c>
      <c r="BD52" s="27" t="s">
        <v>49</v>
      </c>
      <c r="BE52" s="8"/>
      <c r="BF52" s="8"/>
      <c r="BG52" s="8"/>
      <c r="BH52" s="8"/>
      <c r="BI52" s="8"/>
      <c r="BJ52" s="8"/>
      <c r="BK52" s="8"/>
      <c r="BL52" s="8"/>
      <c r="BM52" s="8"/>
      <c r="BN52" s="8"/>
    </row>
    <row r="53" spans="1:66" ht="15" customHeight="1">
      <c r="A53" s="1">
        <v>39</v>
      </c>
      <c r="B53" s="63" t="s">
        <v>102</v>
      </c>
      <c r="C53" s="39">
        <v>2002</v>
      </c>
      <c r="D53" s="24" t="s">
        <v>5</v>
      </c>
      <c r="E53" s="2">
        <v>3</v>
      </c>
      <c r="F53" s="25">
        <v>0.0049560185185185185</v>
      </c>
      <c r="G53" s="25">
        <v>0.0035077546296296298</v>
      </c>
      <c r="H53" s="26">
        <f t="shared" si="7"/>
        <v>0.0014482638888888887</v>
      </c>
      <c r="I53" s="32"/>
      <c r="J53" s="32"/>
      <c r="K53" s="32"/>
      <c r="L53" s="32"/>
      <c r="M53" s="32"/>
      <c r="N53" s="32"/>
      <c r="O53" s="32"/>
      <c r="P53" s="32">
        <v>50</v>
      </c>
      <c r="Q53" s="32"/>
      <c r="R53" s="32"/>
      <c r="S53" s="32"/>
      <c r="T53" s="32"/>
      <c r="U53" s="32"/>
      <c r="V53" s="32"/>
      <c r="W53" s="32"/>
      <c r="X53" s="32"/>
      <c r="Y53" s="32">
        <v>2</v>
      </c>
      <c r="Z53" s="32"/>
      <c r="AA53" s="28">
        <f t="shared" si="8"/>
        <v>52</v>
      </c>
      <c r="AB53" s="35">
        <v>125.13</v>
      </c>
      <c r="AC53" s="66">
        <f t="shared" si="9"/>
        <v>177.13</v>
      </c>
      <c r="AD53" s="25">
        <v>0.037606597222222225</v>
      </c>
      <c r="AE53" s="25">
        <v>0.036137384259259255</v>
      </c>
      <c r="AF53" s="30">
        <f t="shared" si="10"/>
        <v>0.0014692129629629708</v>
      </c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1">
        <f t="shared" si="11"/>
        <v>0</v>
      </c>
      <c r="AZ53" s="28">
        <v>126.94</v>
      </c>
      <c r="BA53" s="78">
        <f t="shared" si="12"/>
        <v>126.94</v>
      </c>
      <c r="BB53" s="40">
        <f t="shared" si="13"/>
        <v>126.94</v>
      </c>
      <c r="BC53" s="32">
        <v>38</v>
      </c>
      <c r="BD53" s="27" t="s">
        <v>49</v>
      </c>
      <c r="BE53" s="8"/>
      <c r="BF53" s="8"/>
      <c r="BG53" s="8"/>
      <c r="BH53" s="8"/>
      <c r="BI53" s="8"/>
      <c r="BJ53" s="8"/>
      <c r="BK53" s="8"/>
      <c r="BL53" s="8"/>
      <c r="BM53" s="8"/>
      <c r="BN53" s="8"/>
    </row>
    <row r="54" spans="1:66" ht="15" customHeight="1">
      <c r="A54" s="1">
        <v>40</v>
      </c>
      <c r="B54" s="63" t="s">
        <v>94</v>
      </c>
      <c r="C54" s="39">
        <v>2002</v>
      </c>
      <c r="D54" s="24" t="s">
        <v>174</v>
      </c>
      <c r="E54" s="39">
        <v>1</v>
      </c>
      <c r="F54" s="25">
        <v>0.015415277777777778</v>
      </c>
      <c r="G54" s="25">
        <v>0.013929745370370368</v>
      </c>
      <c r="H54" s="26">
        <f t="shared" si="7"/>
        <v>0.0014855324074074094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28">
        <f t="shared" si="8"/>
        <v>0</v>
      </c>
      <c r="AB54" s="35">
        <v>128.35</v>
      </c>
      <c r="AC54" s="66">
        <f t="shared" si="9"/>
        <v>128.35</v>
      </c>
      <c r="AD54" s="25">
        <v>0.026591087962962962</v>
      </c>
      <c r="AE54" s="25">
        <v>0.025040625</v>
      </c>
      <c r="AF54" s="30">
        <f t="shared" si="10"/>
        <v>0.0015504629629629618</v>
      </c>
      <c r="AG54" s="32"/>
      <c r="AH54" s="32"/>
      <c r="AI54" s="32"/>
      <c r="AJ54" s="32"/>
      <c r="AK54" s="32"/>
      <c r="AL54" s="32"/>
      <c r="AM54" s="32"/>
      <c r="AN54" s="32"/>
      <c r="AO54" s="32"/>
      <c r="AP54" s="32">
        <v>2</v>
      </c>
      <c r="AQ54" s="32"/>
      <c r="AR54" s="32"/>
      <c r="AS54" s="32"/>
      <c r="AT54" s="32"/>
      <c r="AU54" s="32"/>
      <c r="AV54" s="32"/>
      <c r="AW54" s="32"/>
      <c r="AX54" s="32"/>
      <c r="AY54" s="31">
        <f t="shared" si="11"/>
        <v>2</v>
      </c>
      <c r="AZ54" s="28">
        <v>133.96</v>
      </c>
      <c r="BA54" s="78">
        <f t="shared" si="12"/>
        <v>135.96</v>
      </c>
      <c r="BB54" s="40">
        <f t="shared" si="13"/>
        <v>128.35</v>
      </c>
      <c r="BC54" s="32">
        <v>39</v>
      </c>
      <c r="BD54" s="27" t="s">
        <v>49</v>
      </c>
      <c r="BE54" s="8"/>
      <c r="BF54" s="8"/>
      <c r="BG54" s="8"/>
      <c r="BH54" s="8"/>
      <c r="BI54" s="8"/>
      <c r="BJ54" s="8"/>
      <c r="BK54" s="8"/>
      <c r="BL54" s="8"/>
      <c r="BM54" s="8"/>
      <c r="BN54" s="8"/>
    </row>
    <row r="55" spans="1:66" ht="15" customHeight="1">
      <c r="A55" s="1">
        <v>41</v>
      </c>
      <c r="B55" s="63" t="s">
        <v>62</v>
      </c>
      <c r="C55" s="39">
        <v>2005</v>
      </c>
      <c r="D55" s="39" t="s">
        <v>3</v>
      </c>
      <c r="E55" s="39">
        <v>3</v>
      </c>
      <c r="F55" s="25">
        <v>0.039286342592592595</v>
      </c>
      <c r="G55" s="25">
        <v>0.03754791666666667</v>
      </c>
      <c r="H55" s="26">
        <f t="shared" si="7"/>
        <v>0.001738425925925928</v>
      </c>
      <c r="I55" s="32"/>
      <c r="J55" s="32"/>
      <c r="K55" s="32"/>
      <c r="L55" s="32">
        <v>50</v>
      </c>
      <c r="M55" s="32"/>
      <c r="N55" s="32"/>
      <c r="O55" s="32"/>
      <c r="P55" s="32">
        <v>2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28">
        <f t="shared" si="8"/>
        <v>52</v>
      </c>
      <c r="AB55" s="35">
        <v>150.2</v>
      </c>
      <c r="AC55" s="66">
        <f t="shared" si="9"/>
        <v>202.2</v>
      </c>
      <c r="AD55" s="25">
        <v>0.007782175925925926</v>
      </c>
      <c r="AE55" s="25">
        <v>0.006290972222222222</v>
      </c>
      <c r="AF55" s="30">
        <f t="shared" si="10"/>
        <v>0.0014912037037037038</v>
      </c>
      <c r="AG55" s="32"/>
      <c r="AH55" s="32"/>
      <c r="AI55" s="32"/>
      <c r="AJ55" s="32">
        <v>2</v>
      </c>
      <c r="AK55" s="32"/>
      <c r="AL55" s="32"/>
      <c r="AM55" s="32"/>
      <c r="AN55" s="32">
        <v>2</v>
      </c>
      <c r="AO55" s="32"/>
      <c r="AP55" s="32"/>
      <c r="AQ55" s="32"/>
      <c r="AR55" s="32"/>
      <c r="AS55" s="32"/>
      <c r="AT55" s="32"/>
      <c r="AU55" s="32"/>
      <c r="AV55" s="32"/>
      <c r="AW55" s="32">
        <v>2</v>
      </c>
      <c r="AX55" s="32"/>
      <c r="AY55" s="31">
        <f t="shared" si="11"/>
        <v>6</v>
      </c>
      <c r="AZ55" s="28">
        <v>128.84</v>
      </c>
      <c r="BA55" s="78">
        <f t="shared" si="12"/>
        <v>134.84</v>
      </c>
      <c r="BB55" s="40">
        <f t="shared" si="13"/>
        <v>134.84</v>
      </c>
      <c r="BC55" s="32">
        <v>40</v>
      </c>
      <c r="BD55" s="27" t="s">
        <v>49</v>
      </c>
      <c r="BE55" s="8"/>
      <c r="BF55" s="8"/>
      <c r="BG55" s="8"/>
      <c r="BH55" s="8"/>
      <c r="BI55" s="8"/>
      <c r="BJ55" s="8"/>
      <c r="BK55" s="8"/>
      <c r="BL55" s="8"/>
      <c r="BM55" s="8"/>
      <c r="BN55" s="8"/>
    </row>
    <row r="56" spans="1:66" ht="15" customHeight="1">
      <c r="A56" s="1">
        <v>42</v>
      </c>
      <c r="B56" s="60" t="s">
        <v>124</v>
      </c>
      <c r="C56" s="24">
        <v>2002</v>
      </c>
      <c r="D56" s="24" t="s">
        <v>3</v>
      </c>
      <c r="E56" s="24">
        <v>3</v>
      </c>
      <c r="F56" s="25">
        <v>0.016855208333333333</v>
      </c>
      <c r="G56" s="25">
        <v>0.015302083333333334</v>
      </c>
      <c r="H56" s="26">
        <f t="shared" si="7"/>
        <v>0.001553124999999999</v>
      </c>
      <c r="I56" s="32"/>
      <c r="J56" s="32"/>
      <c r="K56" s="32"/>
      <c r="L56" s="32"/>
      <c r="M56" s="32"/>
      <c r="N56" s="32"/>
      <c r="O56" s="32"/>
      <c r="P56" s="32"/>
      <c r="Q56" s="32"/>
      <c r="R56" s="32">
        <v>2</v>
      </c>
      <c r="S56" s="32"/>
      <c r="T56" s="32"/>
      <c r="U56" s="32"/>
      <c r="V56" s="32"/>
      <c r="W56" s="32"/>
      <c r="X56" s="32"/>
      <c r="Y56" s="32"/>
      <c r="Z56" s="32"/>
      <c r="AA56" s="28">
        <f t="shared" si="8"/>
        <v>2</v>
      </c>
      <c r="AB56" s="37">
        <v>134.19</v>
      </c>
      <c r="AC56" s="66">
        <f t="shared" si="9"/>
        <v>136.19</v>
      </c>
      <c r="AD56" s="25">
        <v>0.02929537037037037</v>
      </c>
      <c r="AE56" s="25">
        <v>0.027803472222222222</v>
      </c>
      <c r="AF56" s="30">
        <f t="shared" si="10"/>
        <v>0.0014918981481481484</v>
      </c>
      <c r="AG56" s="32"/>
      <c r="AH56" s="32">
        <v>2</v>
      </c>
      <c r="AI56" s="32"/>
      <c r="AJ56" s="32"/>
      <c r="AK56" s="32"/>
      <c r="AL56" s="32"/>
      <c r="AM56" s="32"/>
      <c r="AN56" s="32">
        <v>2</v>
      </c>
      <c r="AO56" s="32"/>
      <c r="AP56" s="32"/>
      <c r="AQ56" s="32"/>
      <c r="AR56" s="32"/>
      <c r="AS56" s="32"/>
      <c r="AT56" s="32"/>
      <c r="AU56" s="32"/>
      <c r="AV56" s="32"/>
      <c r="AW56" s="32"/>
      <c r="AX56" s="32">
        <v>2</v>
      </c>
      <c r="AY56" s="31">
        <f t="shared" si="11"/>
        <v>6</v>
      </c>
      <c r="AZ56" s="38">
        <v>128.9</v>
      </c>
      <c r="BA56" s="78">
        <f t="shared" si="12"/>
        <v>134.9</v>
      </c>
      <c r="BB56" s="40">
        <f t="shared" si="13"/>
        <v>134.9</v>
      </c>
      <c r="BC56" s="32">
        <v>41</v>
      </c>
      <c r="BD56" s="27"/>
      <c r="BE56" s="8"/>
      <c r="BF56" s="8"/>
      <c r="BG56" s="8"/>
      <c r="BH56" s="8"/>
      <c r="BI56" s="8"/>
      <c r="BJ56" s="8"/>
      <c r="BK56" s="8"/>
      <c r="BL56" s="8"/>
      <c r="BM56" s="8"/>
      <c r="BN56" s="8"/>
    </row>
    <row r="57" spans="1:66" ht="15" customHeight="1">
      <c r="A57" s="1">
        <v>43</v>
      </c>
      <c r="B57" s="60" t="s">
        <v>183</v>
      </c>
      <c r="C57" s="24">
        <v>1996</v>
      </c>
      <c r="D57" s="24" t="s">
        <v>73</v>
      </c>
      <c r="E57" s="2" t="s">
        <v>19</v>
      </c>
      <c r="F57" s="25">
        <v>0.012111111111111112</v>
      </c>
      <c r="G57" s="25">
        <v>0.011127199074074076</v>
      </c>
      <c r="H57" s="26">
        <f t="shared" si="7"/>
        <v>0.0009839120370370366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>
        <v>50</v>
      </c>
      <c r="T57" s="27"/>
      <c r="U57" s="27"/>
      <c r="V57" s="27"/>
      <c r="W57" s="27"/>
      <c r="X57" s="27"/>
      <c r="Y57" s="27"/>
      <c r="Z57" s="27"/>
      <c r="AA57" s="28">
        <f t="shared" si="8"/>
        <v>50</v>
      </c>
      <c r="AB57" s="29">
        <v>85.01</v>
      </c>
      <c r="AC57" s="66">
        <f t="shared" si="9"/>
        <v>135.01</v>
      </c>
      <c r="AD57" s="25">
        <v>0.024779629629629634</v>
      </c>
      <c r="AE57" s="25">
        <v>0.023624884259259255</v>
      </c>
      <c r="AF57" s="30">
        <f t="shared" si="10"/>
        <v>0.0011547453703703789</v>
      </c>
      <c r="AG57" s="27"/>
      <c r="AH57" s="27"/>
      <c r="AI57" s="27"/>
      <c r="AJ57" s="27"/>
      <c r="AK57" s="27"/>
      <c r="AL57" s="27">
        <v>2</v>
      </c>
      <c r="AM57" s="27"/>
      <c r="AN57" s="27"/>
      <c r="AO57" s="27"/>
      <c r="AP57" s="27"/>
      <c r="AQ57" s="27">
        <v>50</v>
      </c>
      <c r="AR57" s="27"/>
      <c r="AS57" s="27"/>
      <c r="AT57" s="27"/>
      <c r="AU57" s="27"/>
      <c r="AV57" s="27"/>
      <c r="AW57" s="27"/>
      <c r="AX57" s="27"/>
      <c r="AY57" s="31">
        <f t="shared" si="11"/>
        <v>52</v>
      </c>
      <c r="AZ57" s="27">
        <v>99.77</v>
      </c>
      <c r="BA57" s="78">
        <f t="shared" si="12"/>
        <v>151.76999999999998</v>
      </c>
      <c r="BB57" s="40">
        <f t="shared" si="13"/>
        <v>135.01</v>
      </c>
      <c r="BC57" s="32">
        <v>42</v>
      </c>
      <c r="BD57" s="27"/>
      <c r="BE57" s="8"/>
      <c r="BF57" s="8"/>
      <c r="BG57" s="8"/>
      <c r="BH57" s="8"/>
      <c r="BI57" s="8"/>
      <c r="BJ57" s="8"/>
      <c r="BK57" s="8"/>
      <c r="BL57" s="8"/>
      <c r="BM57" s="8"/>
      <c r="BN57" s="8"/>
    </row>
    <row r="58" spans="1:66" ht="15" customHeight="1">
      <c r="A58" s="1">
        <v>44</v>
      </c>
      <c r="B58" s="60" t="s">
        <v>109</v>
      </c>
      <c r="C58" s="24">
        <v>2001</v>
      </c>
      <c r="D58" s="24" t="s">
        <v>5</v>
      </c>
      <c r="E58" s="2">
        <v>3</v>
      </c>
      <c r="F58" s="25">
        <v>0.025305787037037036</v>
      </c>
      <c r="G58" s="25">
        <v>0.023653356481481484</v>
      </c>
      <c r="H58" s="26">
        <f t="shared" si="7"/>
        <v>0.0016524305555555528</v>
      </c>
      <c r="I58" s="32"/>
      <c r="J58" s="32"/>
      <c r="K58" s="32"/>
      <c r="L58" s="32"/>
      <c r="M58" s="32"/>
      <c r="N58" s="32"/>
      <c r="O58" s="32"/>
      <c r="P58" s="32">
        <v>50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28">
        <f t="shared" si="8"/>
        <v>50</v>
      </c>
      <c r="AB58" s="35">
        <v>142.77</v>
      </c>
      <c r="AC58" s="66">
        <f t="shared" si="9"/>
        <v>192.77</v>
      </c>
      <c r="AD58" s="25">
        <v>0.036332407407407404</v>
      </c>
      <c r="AE58" s="25">
        <v>0.03475347222222223</v>
      </c>
      <c r="AF58" s="30">
        <f t="shared" si="10"/>
        <v>0.0015789351851851763</v>
      </c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1">
        <f t="shared" si="11"/>
        <v>0</v>
      </c>
      <c r="AZ58" s="28">
        <v>136.42</v>
      </c>
      <c r="BA58" s="78">
        <f t="shared" si="12"/>
        <v>136.42</v>
      </c>
      <c r="BB58" s="40">
        <f t="shared" si="13"/>
        <v>136.42</v>
      </c>
      <c r="BC58" s="32">
        <v>43</v>
      </c>
      <c r="BD58" s="27"/>
      <c r="BE58" s="8"/>
      <c r="BF58" s="8"/>
      <c r="BG58" s="8"/>
      <c r="BH58" s="8"/>
      <c r="BI58" s="8"/>
      <c r="BJ58" s="8"/>
      <c r="BK58" s="8"/>
      <c r="BL58" s="8"/>
      <c r="BM58" s="8"/>
      <c r="BN58" s="8"/>
    </row>
    <row r="59" spans="1:56" ht="15" customHeight="1">
      <c r="A59" s="1">
        <v>45</v>
      </c>
      <c r="B59" s="71" t="s">
        <v>88</v>
      </c>
      <c r="C59" s="1">
        <v>2001</v>
      </c>
      <c r="D59" s="1" t="s">
        <v>174</v>
      </c>
      <c r="E59" s="2">
        <v>3</v>
      </c>
      <c r="F59" s="42">
        <v>0.01825509259259259</v>
      </c>
      <c r="G59" s="42">
        <v>0.016695486111111112</v>
      </c>
      <c r="H59" s="26">
        <f t="shared" si="7"/>
        <v>0.0015596064814814778</v>
      </c>
      <c r="I59" s="43"/>
      <c r="J59" s="43">
        <v>2</v>
      </c>
      <c r="K59" s="43"/>
      <c r="L59" s="43"/>
      <c r="M59" s="43"/>
      <c r="N59" s="43"/>
      <c r="O59" s="43"/>
      <c r="P59" s="43"/>
      <c r="Q59" s="43"/>
      <c r="R59" s="43"/>
      <c r="S59" s="43">
        <v>2</v>
      </c>
      <c r="T59" s="43"/>
      <c r="U59" s="43"/>
      <c r="V59" s="43"/>
      <c r="W59" s="43"/>
      <c r="X59" s="43"/>
      <c r="Y59" s="43"/>
      <c r="Z59" s="43"/>
      <c r="AA59" s="28">
        <f t="shared" si="8"/>
        <v>4</v>
      </c>
      <c r="AB59" s="48">
        <v>134.75</v>
      </c>
      <c r="AC59" s="66">
        <f t="shared" si="9"/>
        <v>138.75</v>
      </c>
      <c r="AD59" s="42">
        <v>0.030760763888888886</v>
      </c>
      <c r="AE59" s="42">
        <v>0.02919965277777778</v>
      </c>
      <c r="AF59" s="30">
        <f t="shared" si="10"/>
        <v>0.0015611111111111069</v>
      </c>
      <c r="AG59" s="43"/>
      <c r="AH59" s="43">
        <v>2</v>
      </c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31">
        <f t="shared" si="11"/>
        <v>2</v>
      </c>
      <c r="AZ59" s="33">
        <v>134.88</v>
      </c>
      <c r="BA59" s="78">
        <f t="shared" si="12"/>
        <v>136.88</v>
      </c>
      <c r="BB59" s="40">
        <f t="shared" si="13"/>
        <v>136.88</v>
      </c>
      <c r="BC59" s="32">
        <v>44</v>
      </c>
      <c r="BD59" s="27"/>
    </row>
    <row r="60" spans="1:56" ht="15" customHeight="1">
      <c r="A60" s="1">
        <v>46</v>
      </c>
      <c r="B60" s="60" t="s">
        <v>72</v>
      </c>
      <c r="C60" s="24">
        <v>2003</v>
      </c>
      <c r="D60" s="24" t="s">
        <v>73</v>
      </c>
      <c r="E60" s="2" t="s">
        <v>187</v>
      </c>
      <c r="F60" s="25">
        <v>0.030067361111111107</v>
      </c>
      <c r="G60" s="25">
        <v>0.02850289351851852</v>
      </c>
      <c r="H60" s="26">
        <f t="shared" si="7"/>
        <v>0.001564467592592586</v>
      </c>
      <c r="I60" s="32"/>
      <c r="J60" s="32"/>
      <c r="K60" s="32"/>
      <c r="L60" s="32"/>
      <c r="M60" s="32"/>
      <c r="N60" s="32"/>
      <c r="O60" s="32"/>
      <c r="P60" s="32">
        <v>2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28">
        <f t="shared" si="8"/>
        <v>2</v>
      </c>
      <c r="AB60" s="35">
        <v>135.17</v>
      </c>
      <c r="AC60" s="66">
        <f t="shared" si="9"/>
        <v>137.17</v>
      </c>
      <c r="AD60" s="25">
        <v>0.04071574074074074</v>
      </c>
      <c r="AE60" s="25">
        <v>0.03894085648148148</v>
      </c>
      <c r="AF60" s="30">
        <f t="shared" si="10"/>
        <v>0.0017748842592592573</v>
      </c>
      <c r="AG60" s="32">
        <v>2</v>
      </c>
      <c r="AH60" s="32">
        <v>2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1">
        <f t="shared" si="11"/>
        <v>4</v>
      </c>
      <c r="AZ60" s="28">
        <v>153.35</v>
      </c>
      <c r="BA60" s="78">
        <f t="shared" si="12"/>
        <v>157.35</v>
      </c>
      <c r="BB60" s="40">
        <f t="shared" si="13"/>
        <v>137.17</v>
      </c>
      <c r="BC60" s="32">
        <v>45</v>
      </c>
      <c r="BD60" s="27"/>
    </row>
    <row r="61" spans="1:56" ht="15" customHeight="1">
      <c r="A61" s="1">
        <v>47</v>
      </c>
      <c r="B61" s="63" t="s">
        <v>106</v>
      </c>
      <c r="C61" s="39">
        <v>2002</v>
      </c>
      <c r="D61" s="24" t="s">
        <v>5</v>
      </c>
      <c r="E61" s="2">
        <v>2</v>
      </c>
      <c r="F61" s="25">
        <v>0.026533912037037036</v>
      </c>
      <c r="G61" s="25">
        <v>0.025029398148148144</v>
      </c>
      <c r="H61" s="26">
        <f t="shared" si="7"/>
        <v>0.001504513888888892</v>
      </c>
      <c r="I61" s="27"/>
      <c r="J61" s="27">
        <v>2</v>
      </c>
      <c r="K61" s="27">
        <v>2</v>
      </c>
      <c r="L61" s="27"/>
      <c r="M61" s="27"/>
      <c r="N61" s="27"/>
      <c r="O61" s="27"/>
      <c r="P61" s="27">
        <v>2</v>
      </c>
      <c r="Q61" s="27"/>
      <c r="R61" s="27"/>
      <c r="S61" s="27"/>
      <c r="T61" s="27"/>
      <c r="U61" s="27"/>
      <c r="V61" s="27">
        <v>2</v>
      </c>
      <c r="W61" s="27"/>
      <c r="X61" s="27"/>
      <c r="Y61" s="27">
        <v>2</v>
      </c>
      <c r="Z61" s="27"/>
      <c r="AA61" s="28">
        <f t="shared" si="8"/>
        <v>10</v>
      </c>
      <c r="AB61" s="41">
        <v>129.99</v>
      </c>
      <c r="AC61" s="66">
        <f t="shared" si="9"/>
        <v>139.99</v>
      </c>
      <c r="AD61" s="25">
        <v>0.03836446759259259</v>
      </c>
      <c r="AE61" s="25">
        <v>0.03683668981481482</v>
      </c>
      <c r="AF61" s="30">
        <f t="shared" si="10"/>
        <v>0.0015277777777777737</v>
      </c>
      <c r="AG61" s="27"/>
      <c r="AH61" s="27"/>
      <c r="AI61" s="27"/>
      <c r="AJ61" s="27"/>
      <c r="AK61" s="27"/>
      <c r="AL61" s="27"/>
      <c r="AM61" s="27"/>
      <c r="AN61" s="27">
        <v>50</v>
      </c>
      <c r="AO61" s="27"/>
      <c r="AP61" s="27">
        <v>2</v>
      </c>
      <c r="AQ61" s="27"/>
      <c r="AR61" s="27"/>
      <c r="AS61" s="27"/>
      <c r="AT61" s="27"/>
      <c r="AU61" s="27"/>
      <c r="AV61" s="27">
        <v>2</v>
      </c>
      <c r="AW61" s="27"/>
      <c r="AX61" s="27"/>
      <c r="AY61" s="31">
        <f t="shared" si="11"/>
        <v>54</v>
      </c>
      <c r="AZ61" s="40">
        <v>132</v>
      </c>
      <c r="BA61" s="78">
        <f t="shared" si="12"/>
        <v>186</v>
      </c>
      <c r="BB61" s="40">
        <f t="shared" si="13"/>
        <v>139.99</v>
      </c>
      <c r="BC61" s="32">
        <v>46</v>
      </c>
      <c r="BD61" s="27"/>
    </row>
    <row r="62" spans="1:56" ht="15" customHeight="1">
      <c r="A62" s="1">
        <v>48</v>
      </c>
      <c r="B62" s="63" t="s">
        <v>101</v>
      </c>
      <c r="C62" s="39">
        <v>2003</v>
      </c>
      <c r="D62" s="24" t="s">
        <v>5</v>
      </c>
      <c r="E62" s="2">
        <v>3</v>
      </c>
      <c r="F62" s="25">
        <v>0.02806678240740741</v>
      </c>
      <c r="G62" s="25">
        <v>0.02644016203703704</v>
      </c>
      <c r="H62" s="26">
        <f t="shared" si="7"/>
        <v>0.0016266203703703686</v>
      </c>
      <c r="I62" s="32"/>
      <c r="J62" s="32"/>
      <c r="K62" s="32"/>
      <c r="L62" s="32"/>
      <c r="M62" s="32"/>
      <c r="N62" s="32"/>
      <c r="O62" s="32"/>
      <c r="P62" s="32">
        <v>2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28">
        <f t="shared" si="8"/>
        <v>2</v>
      </c>
      <c r="AB62" s="35">
        <v>140.54</v>
      </c>
      <c r="AC62" s="66">
        <f t="shared" si="9"/>
        <v>142.54</v>
      </c>
      <c r="AD62" s="25">
        <v>0.039815277777777776</v>
      </c>
      <c r="AE62" s="25">
        <v>0.03825243055555556</v>
      </c>
      <c r="AF62" s="30">
        <f t="shared" si="10"/>
        <v>0.001562847222222219</v>
      </c>
      <c r="AG62" s="32"/>
      <c r="AH62" s="32"/>
      <c r="AI62" s="32"/>
      <c r="AJ62" s="32"/>
      <c r="AK62" s="32"/>
      <c r="AL62" s="32"/>
      <c r="AM62" s="32"/>
      <c r="AN62" s="32">
        <v>50</v>
      </c>
      <c r="AO62" s="32"/>
      <c r="AP62" s="32"/>
      <c r="AQ62" s="32"/>
      <c r="AR62" s="32"/>
      <c r="AS62" s="32"/>
      <c r="AT62" s="32"/>
      <c r="AU62" s="32"/>
      <c r="AV62" s="32">
        <v>2</v>
      </c>
      <c r="AW62" s="32"/>
      <c r="AX62" s="32"/>
      <c r="AY62" s="31">
        <f t="shared" si="11"/>
        <v>52</v>
      </c>
      <c r="AZ62" s="28">
        <v>135.03</v>
      </c>
      <c r="BA62" s="78">
        <f t="shared" si="12"/>
        <v>187.03</v>
      </c>
      <c r="BB62" s="40">
        <f t="shared" si="13"/>
        <v>142.54</v>
      </c>
      <c r="BC62" s="32">
        <v>47</v>
      </c>
      <c r="BD62" s="27"/>
    </row>
    <row r="63" spans="1:56" ht="15" customHeight="1">
      <c r="A63" s="1">
        <v>49</v>
      </c>
      <c r="B63" s="63" t="s">
        <v>139</v>
      </c>
      <c r="C63" s="39">
        <v>2001</v>
      </c>
      <c r="D63" s="24" t="s">
        <v>3</v>
      </c>
      <c r="E63" s="39">
        <v>3</v>
      </c>
      <c r="F63" s="25">
        <v>0.04057476851851852</v>
      </c>
      <c r="G63" s="25">
        <v>0.038944791666666666</v>
      </c>
      <c r="H63" s="26">
        <f t="shared" si="7"/>
        <v>0.0016299768518518512</v>
      </c>
      <c r="I63" s="27"/>
      <c r="J63" s="27"/>
      <c r="K63" s="27"/>
      <c r="L63" s="27"/>
      <c r="M63" s="27"/>
      <c r="N63" s="27"/>
      <c r="O63" s="27"/>
      <c r="P63" s="27">
        <v>2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8">
        <f t="shared" si="8"/>
        <v>2</v>
      </c>
      <c r="AB63" s="29">
        <v>140.83</v>
      </c>
      <c r="AC63" s="66">
        <f t="shared" si="9"/>
        <v>142.83</v>
      </c>
      <c r="AD63" s="25">
        <v>0.009412152777777778</v>
      </c>
      <c r="AE63" s="25">
        <v>0.007687731481481482</v>
      </c>
      <c r="AF63" s="30">
        <f t="shared" si="10"/>
        <v>0.001724421296296296</v>
      </c>
      <c r="AG63" s="27"/>
      <c r="AH63" s="27">
        <v>2</v>
      </c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31">
        <f t="shared" si="11"/>
        <v>2</v>
      </c>
      <c r="AZ63" s="27">
        <v>148.99</v>
      </c>
      <c r="BA63" s="78">
        <f t="shared" si="12"/>
        <v>150.99</v>
      </c>
      <c r="BB63" s="40">
        <f t="shared" si="13"/>
        <v>142.83</v>
      </c>
      <c r="BC63" s="32">
        <v>48</v>
      </c>
      <c r="BD63" s="27"/>
    </row>
    <row r="64" spans="1:56" ht="15" customHeight="1">
      <c r="A64" s="1">
        <v>50</v>
      </c>
      <c r="B64" s="63" t="s">
        <v>110</v>
      </c>
      <c r="C64" s="39">
        <v>2004</v>
      </c>
      <c r="D64" s="24" t="s">
        <v>5</v>
      </c>
      <c r="E64" s="2">
        <v>3</v>
      </c>
      <c r="F64" s="25">
        <v>0.009301273148148147</v>
      </c>
      <c r="G64" s="25">
        <v>0.007692939814814815</v>
      </c>
      <c r="H64" s="26">
        <f>SUM(F64-G64)</f>
        <v>0.0016083333333333323</v>
      </c>
      <c r="I64" s="27"/>
      <c r="J64" s="27">
        <v>2</v>
      </c>
      <c r="K64" s="27"/>
      <c r="L64" s="27"/>
      <c r="M64" s="27"/>
      <c r="N64" s="27"/>
      <c r="O64" s="27"/>
      <c r="P64" s="27">
        <v>2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8">
        <f>SUM(I64+J64+K64+L64+M64+N64+O64+P64+Q64+R64+S64+T64+U64+V64+W64+X64+Y64+Z64)</f>
        <v>4</v>
      </c>
      <c r="AB64" s="29">
        <v>138.96</v>
      </c>
      <c r="AC64" s="66">
        <f>SUM(AA64+AB64)</f>
        <v>142.96</v>
      </c>
      <c r="AD64" s="25">
        <v>0.020360185185185186</v>
      </c>
      <c r="AE64" s="25">
        <v>0.01879039351851852</v>
      </c>
      <c r="AF64" s="30">
        <f>SUM(AD64-AE64)</f>
        <v>0.0015697916666666673</v>
      </c>
      <c r="AG64" s="27"/>
      <c r="AH64" s="27"/>
      <c r="AI64" s="27"/>
      <c r="AJ64" s="27"/>
      <c r="AK64" s="27">
        <v>2</v>
      </c>
      <c r="AL64" s="27"/>
      <c r="AM64" s="27"/>
      <c r="AN64" s="27">
        <v>2</v>
      </c>
      <c r="AO64" s="27"/>
      <c r="AP64" s="27"/>
      <c r="AQ64" s="27"/>
      <c r="AR64" s="27"/>
      <c r="AS64" s="27"/>
      <c r="AT64" s="27">
        <v>2</v>
      </c>
      <c r="AU64" s="27"/>
      <c r="AV64" s="27"/>
      <c r="AW64" s="27">
        <v>2</v>
      </c>
      <c r="AX64" s="27"/>
      <c r="AY64" s="31">
        <f>SUM(AG64+AH64+AI64+AJ64+AK64+AL64+AM64+AN64+AO64+AP64+AQ64+AR64+AS64+AT64+AU64+AV64+AW64+AX64)</f>
        <v>8</v>
      </c>
      <c r="AZ64" s="27">
        <v>135.63</v>
      </c>
      <c r="BA64" s="78">
        <f>SUM(AY64+AZ64)</f>
        <v>143.63</v>
      </c>
      <c r="BB64" s="40">
        <f>MIN(AA64+AB64,AY64+AZ64)</f>
        <v>142.96</v>
      </c>
      <c r="BC64" s="32">
        <v>49</v>
      </c>
      <c r="BD64" s="27"/>
    </row>
    <row r="65" spans="1:56" ht="15" customHeight="1">
      <c r="A65" s="1">
        <v>51</v>
      </c>
      <c r="B65" s="73" t="s">
        <v>51</v>
      </c>
      <c r="C65" s="39">
        <v>1985</v>
      </c>
      <c r="D65" s="24" t="s">
        <v>3</v>
      </c>
      <c r="E65" s="39">
        <v>1</v>
      </c>
      <c r="F65" s="25">
        <v>0.043543518518518516</v>
      </c>
      <c r="G65" s="25">
        <v>0.04168159722222223</v>
      </c>
      <c r="H65" s="26">
        <f>SUM(F65-G65)</f>
        <v>0.0018619212962962886</v>
      </c>
      <c r="I65" s="27"/>
      <c r="J65" s="27"/>
      <c r="K65" s="27">
        <v>50</v>
      </c>
      <c r="L65" s="27"/>
      <c r="M65" s="27"/>
      <c r="N65" s="27"/>
      <c r="O65" s="27"/>
      <c r="P65" s="27">
        <v>2</v>
      </c>
      <c r="Q65" s="27"/>
      <c r="R65" s="27">
        <v>2</v>
      </c>
      <c r="S65" s="27"/>
      <c r="T65" s="27"/>
      <c r="U65" s="27"/>
      <c r="V65" s="27"/>
      <c r="W65" s="27"/>
      <c r="X65" s="27"/>
      <c r="Y65" s="27"/>
      <c r="Z65" s="27">
        <v>2</v>
      </c>
      <c r="AA65" s="28">
        <f>SUM(I65+J65+K65+L65+M65+N65+O65+P65+Q65+R65+S65+T65+U65+V65+W65+X65+Y65+Z65)</f>
        <v>56</v>
      </c>
      <c r="AB65" s="29">
        <v>160.87</v>
      </c>
      <c r="AC65" s="66">
        <f>SUM(AA65+AB65)</f>
        <v>216.87</v>
      </c>
      <c r="AD65" s="25">
        <v>0.012090046296296295</v>
      </c>
      <c r="AE65" s="25">
        <v>0.010480439814814814</v>
      </c>
      <c r="AF65" s="30">
        <f>SUM(AD65-AE65)</f>
        <v>0.001609606481481481</v>
      </c>
      <c r="AG65" s="27"/>
      <c r="AH65" s="27">
        <v>2</v>
      </c>
      <c r="AI65" s="27"/>
      <c r="AJ65" s="27"/>
      <c r="AK65" s="27"/>
      <c r="AL65" s="27"/>
      <c r="AM65" s="27"/>
      <c r="AN65" s="27"/>
      <c r="AO65" s="27"/>
      <c r="AP65" s="27"/>
      <c r="AQ65" s="27"/>
      <c r="AR65" s="27">
        <v>2</v>
      </c>
      <c r="AS65" s="27"/>
      <c r="AT65" s="27"/>
      <c r="AU65" s="27"/>
      <c r="AV65" s="27"/>
      <c r="AW65" s="27">
        <v>2</v>
      </c>
      <c r="AX65" s="27"/>
      <c r="AY65" s="31">
        <f>SUM(AG65+AH65+AI65+AJ65+AK65+AL65+AM65+AN65+AO65+AP65+AQ65+AR65+AS65+AT65+AU65+AV65+AW65+AX65)</f>
        <v>6</v>
      </c>
      <c r="AZ65" s="27">
        <v>139.07</v>
      </c>
      <c r="BA65" s="78">
        <f>SUM(AY65+AZ65)</f>
        <v>145.07</v>
      </c>
      <c r="BB65" s="40">
        <f>MIN(AA65+AB65,AY65+AZ65)</f>
        <v>145.07</v>
      </c>
      <c r="BC65" s="32">
        <v>51</v>
      </c>
      <c r="BD65" s="27"/>
    </row>
    <row r="66" spans="1:56" ht="15" customHeight="1">
      <c r="A66" s="1">
        <v>52</v>
      </c>
      <c r="B66" s="63" t="s">
        <v>86</v>
      </c>
      <c r="C66" s="39">
        <v>2001</v>
      </c>
      <c r="D66" s="24" t="s">
        <v>174</v>
      </c>
      <c r="E66" s="39">
        <v>3</v>
      </c>
      <c r="F66" s="25">
        <v>0.01327650462962963</v>
      </c>
      <c r="G66" s="25">
        <v>0.011852199074074074</v>
      </c>
      <c r="H66" s="26">
        <f>SUM(F66-G66)</f>
        <v>0.0014243055555555554</v>
      </c>
      <c r="I66" s="32"/>
      <c r="J66" s="32"/>
      <c r="K66" s="32"/>
      <c r="L66" s="32"/>
      <c r="M66" s="32"/>
      <c r="N66" s="32"/>
      <c r="O66" s="32"/>
      <c r="P66" s="32">
        <v>50</v>
      </c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28">
        <f>SUM(I66+J66+K66+L66+M66+N66+O66+P66+Q66+R66+S66+T66+U66+V66+W66+X66+Y66+Z66)</f>
        <v>50</v>
      </c>
      <c r="AB66" s="35">
        <v>103.06</v>
      </c>
      <c r="AC66" s="66">
        <f>SUM(AA66+AB66)</f>
        <v>153.06</v>
      </c>
      <c r="AD66" s="25">
        <v>0.024642013888888887</v>
      </c>
      <c r="AE66" s="25">
        <v>0.022957060185185185</v>
      </c>
      <c r="AF66" s="30">
        <f>SUM(AD66-AE66)</f>
        <v>0.0016849537037037024</v>
      </c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1">
        <f>SUM(AG66+AH66+AI66+AJ66+AK66+AL66+AM66+AN66+AO66+AP66+AQ66+AR66+AS66+AT66+AU66+AV66+AW66+AX66)</f>
        <v>0</v>
      </c>
      <c r="AZ66" s="28">
        <v>145.58</v>
      </c>
      <c r="BA66" s="78">
        <f>SUM(AY66+AZ66)</f>
        <v>145.58</v>
      </c>
      <c r="BB66" s="40">
        <f>MIN(AA66+AB66,AY66+AZ66)</f>
        <v>145.58</v>
      </c>
      <c r="BC66" s="32">
        <v>52</v>
      </c>
      <c r="BD66" s="27"/>
    </row>
    <row r="67" spans="1:56" ht="66.75" customHeight="1">
      <c r="A67" s="188"/>
      <c r="B67" s="211"/>
      <c r="C67" s="210"/>
      <c r="D67" s="57"/>
      <c r="E67" s="210"/>
      <c r="F67" s="190"/>
      <c r="G67" s="190"/>
      <c r="H67" s="19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92"/>
      <c r="AB67" s="212"/>
      <c r="AC67" s="65"/>
      <c r="AD67" s="190"/>
      <c r="AE67" s="190"/>
      <c r="AF67" s="194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95"/>
      <c r="AZ67" s="192"/>
      <c r="BA67" s="196"/>
      <c r="BB67" s="197"/>
      <c r="BC67" s="11"/>
      <c r="BD67" s="7"/>
    </row>
    <row r="68" spans="1:58" s="81" customFormat="1" ht="13.5" customHeight="1">
      <c r="A68" s="346" t="s">
        <v>296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  <c r="AJ68" s="346"/>
      <c r="AK68" s="346"/>
      <c r="AL68" s="346"/>
      <c r="AM68" s="346"/>
      <c r="AN68" s="346"/>
      <c r="AO68" s="346"/>
      <c r="AP68" s="346"/>
      <c r="AQ68" s="346"/>
      <c r="AR68" s="346"/>
      <c r="AS68" s="346"/>
      <c r="AT68" s="346"/>
      <c r="AU68" s="346"/>
      <c r="AV68" s="346"/>
      <c r="AW68" s="346"/>
      <c r="AX68" s="346"/>
      <c r="AY68" s="346"/>
      <c r="AZ68" s="346"/>
      <c r="BA68" s="346"/>
      <c r="BB68" s="346"/>
      <c r="BC68" s="346"/>
      <c r="BD68" s="346"/>
      <c r="BE68" s="4"/>
      <c r="BF68" s="84"/>
    </row>
    <row r="69" spans="1:58" s="82" customFormat="1" ht="16.5" customHeight="1">
      <c r="A69" s="346" t="s">
        <v>310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6"/>
      <c r="AZ69" s="346"/>
      <c r="BA69" s="346"/>
      <c r="BB69" s="346"/>
      <c r="BC69" s="346"/>
      <c r="BD69" s="346"/>
      <c r="BE69" s="4"/>
      <c r="BF69" s="151"/>
    </row>
    <row r="70" spans="1:58" s="81" customFormat="1" ht="15" customHeight="1">
      <c r="A70" s="381" t="s">
        <v>312</v>
      </c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185"/>
      <c r="BF70" s="84"/>
    </row>
    <row r="71" spans="1:58" s="81" customFormat="1" ht="15.75" customHeight="1">
      <c r="A71" s="80"/>
      <c r="B71" s="89" t="s">
        <v>297</v>
      </c>
      <c r="C71" s="89"/>
      <c r="D71" s="89"/>
      <c r="G71" s="179"/>
      <c r="H71" s="89"/>
      <c r="I71" s="89"/>
      <c r="J71" s="88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8"/>
      <c r="AF71" s="89"/>
      <c r="AG71" s="89"/>
      <c r="AH71" s="88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8"/>
      <c r="BB71" s="89"/>
      <c r="BC71" s="382" t="s">
        <v>311</v>
      </c>
      <c r="BD71" s="382"/>
      <c r="BE71" s="86"/>
      <c r="BF71" s="84"/>
    </row>
    <row r="72" spans="1:66" ht="21" customHeight="1">
      <c r="A72" s="375" t="s">
        <v>135</v>
      </c>
      <c r="B72" s="364" t="s">
        <v>12</v>
      </c>
      <c r="C72" s="379" t="s">
        <v>321</v>
      </c>
      <c r="D72" s="376" t="s">
        <v>13</v>
      </c>
      <c r="E72" s="13" t="s">
        <v>14</v>
      </c>
      <c r="F72" s="378" t="s">
        <v>15</v>
      </c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69"/>
      <c r="S72" s="369"/>
      <c r="T72" s="369"/>
      <c r="U72" s="369"/>
      <c r="V72" s="369"/>
      <c r="W72" s="369"/>
      <c r="X72" s="369"/>
      <c r="Y72" s="369"/>
      <c r="Z72" s="370"/>
      <c r="AA72" s="366" t="s">
        <v>15</v>
      </c>
      <c r="AB72" s="367"/>
      <c r="AC72" s="368"/>
      <c r="AD72" s="369" t="s">
        <v>16</v>
      </c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70"/>
      <c r="AY72" s="371" t="s">
        <v>16</v>
      </c>
      <c r="AZ72" s="372"/>
      <c r="BA72" s="373"/>
      <c r="BB72" s="364" t="s">
        <v>48</v>
      </c>
      <c r="BC72" s="362" t="s">
        <v>17</v>
      </c>
      <c r="BD72" s="364" t="s">
        <v>133</v>
      </c>
      <c r="BE72" s="8"/>
      <c r="BF72" s="8"/>
      <c r="BG72" s="8"/>
      <c r="BH72" s="8"/>
      <c r="BI72" s="8"/>
      <c r="BJ72" s="8"/>
      <c r="BK72" s="8"/>
      <c r="BL72" s="8"/>
      <c r="BM72" s="8"/>
      <c r="BN72" s="8"/>
    </row>
    <row r="73" spans="1:66" ht="53.25" customHeight="1">
      <c r="A73" s="375"/>
      <c r="B73" s="365"/>
      <c r="C73" s="380"/>
      <c r="D73" s="377"/>
      <c r="E73" s="16" t="s">
        <v>18</v>
      </c>
      <c r="F73" s="17" t="s">
        <v>43</v>
      </c>
      <c r="G73" s="17" t="s">
        <v>44</v>
      </c>
      <c r="H73" s="18" t="s">
        <v>1</v>
      </c>
      <c r="I73" s="17">
        <v>1</v>
      </c>
      <c r="J73" s="17">
        <v>2</v>
      </c>
      <c r="K73" s="17">
        <v>3</v>
      </c>
      <c r="L73" s="17">
        <v>4</v>
      </c>
      <c r="M73" s="17">
        <v>5</v>
      </c>
      <c r="N73" s="17">
        <v>6</v>
      </c>
      <c r="O73" s="17">
        <v>7</v>
      </c>
      <c r="P73" s="17">
        <v>8</v>
      </c>
      <c r="Q73" s="17">
        <v>9</v>
      </c>
      <c r="R73" s="17">
        <v>10</v>
      </c>
      <c r="S73" s="17">
        <v>11</v>
      </c>
      <c r="T73" s="17">
        <v>12</v>
      </c>
      <c r="U73" s="17">
        <v>13</v>
      </c>
      <c r="V73" s="17">
        <v>14</v>
      </c>
      <c r="W73" s="17">
        <v>15</v>
      </c>
      <c r="X73" s="17">
        <v>16</v>
      </c>
      <c r="Y73" s="17">
        <v>17</v>
      </c>
      <c r="Z73" s="17">
        <v>18</v>
      </c>
      <c r="AA73" s="19" t="s">
        <v>2</v>
      </c>
      <c r="AB73" s="20" t="s">
        <v>1</v>
      </c>
      <c r="AC73" s="20" t="s">
        <v>45</v>
      </c>
      <c r="AD73" s="21" t="s">
        <v>43</v>
      </c>
      <c r="AE73" s="13" t="s">
        <v>44</v>
      </c>
      <c r="AF73" s="22" t="s">
        <v>1</v>
      </c>
      <c r="AG73" s="13">
        <v>1</v>
      </c>
      <c r="AH73" s="13">
        <v>2</v>
      </c>
      <c r="AI73" s="13">
        <v>3</v>
      </c>
      <c r="AJ73" s="13">
        <v>4</v>
      </c>
      <c r="AK73" s="13">
        <v>5</v>
      </c>
      <c r="AL73" s="13">
        <v>6</v>
      </c>
      <c r="AM73" s="13">
        <v>7</v>
      </c>
      <c r="AN73" s="13">
        <v>8</v>
      </c>
      <c r="AO73" s="13">
        <v>9</v>
      </c>
      <c r="AP73" s="13">
        <v>10</v>
      </c>
      <c r="AQ73" s="13">
        <v>11</v>
      </c>
      <c r="AR73" s="13">
        <v>12</v>
      </c>
      <c r="AS73" s="13">
        <v>13</v>
      </c>
      <c r="AT73" s="13">
        <v>14</v>
      </c>
      <c r="AU73" s="13">
        <v>15</v>
      </c>
      <c r="AV73" s="13">
        <v>16</v>
      </c>
      <c r="AW73" s="13">
        <v>17</v>
      </c>
      <c r="AX73" s="14">
        <v>18</v>
      </c>
      <c r="AY73" s="23" t="s">
        <v>2</v>
      </c>
      <c r="AZ73" s="19" t="s">
        <v>1</v>
      </c>
      <c r="BA73" s="149" t="s">
        <v>47</v>
      </c>
      <c r="BB73" s="374"/>
      <c r="BC73" s="363"/>
      <c r="BD73" s="365"/>
      <c r="BE73" s="8"/>
      <c r="BF73" s="8"/>
      <c r="BG73" s="8"/>
      <c r="BH73" s="8"/>
      <c r="BI73" s="8"/>
      <c r="BJ73" s="8"/>
      <c r="BK73" s="8"/>
      <c r="BL73" s="8"/>
      <c r="BM73" s="8"/>
      <c r="BN73" s="8"/>
    </row>
    <row r="74" spans="1:56" ht="15" customHeight="1">
      <c r="A74" s="1">
        <v>53</v>
      </c>
      <c r="B74" s="63" t="s">
        <v>130</v>
      </c>
      <c r="C74" s="39">
        <v>2001</v>
      </c>
      <c r="D74" s="39" t="s">
        <v>5</v>
      </c>
      <c r="E74" s="2">
        <v>3</v>
      </c>
      <c r="F74" s="25">
        <v>0.031133564814814815</v>
      </c>
      <c r="G74" s="25">
        <v>0.029196412037037035</v>
      </c>
      <c r="H74" s="26">
        <f t="shared" si="7"/>
        <v>0.0019371527777777807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28">
        <f t="shared" si="8"/>
        <v>0</v>
      </c>
      <c r="AB74" s="35">
        <v>167.37</v>
      </c>
      <c r="AC74" s="66">
        <f t="shared" si="9"/>
        <v>167.37</v>
      </c>
      <c r="AD74" s="25">
        <v>0.04263206018518518</v>
      </c>
      <c r="AE74" s="25">
        <v>0.041005671296296294</v>
      </c>
      <c r="AF74" s="30">
        <f t="shared" si="10"/>
        <v>0.0016263888888888856</v>
      </c>
      <c r="AG74" s="32"/>
      <c r="AH74" s="32">
        <v>2</v>
      </c>
      <c r="AI74" s="32"/>
      <c r="AJ74" s="32"/>
      <c r="AK74" s="32"/>
      <c r="AL74" s="32"/>
      <c r="AM74" s="32">
        <v>2</v>
      </c>
      <c r="AN74" s="32"/>
      <c r="AO74" s="32"/>
      <c r="AP74" s="32"/>
      <c r="AQ74" s="32"/>
      <c r="AR74" s="32"/>
      <c r="AS74" s="32"/>
      <c r="AT74" s="32"/>
      <c r="AU74" s="32">
        <v>2</v>
      </c>
      <c r="AV74" s="32"/>
      <c r="AW74" s="32"/>
      <c r="AX74" s="32"/>
      <c r="AY74" s="31">
        <f t="shared" si="11"/>
        <v>6</v>
      </c>
      <c r="AZ74" s="28">
        <v>140.52</v>
      </c>
      <c r="BA74" s="78">
        <f t="shared" si="12"/>
        <v>146.52</v>
      </c>
      <c r="BB74" s="40">
        <f t="shared" si="13"/>
        <v>146.52</v>
      </c>
      <c r="BC74" s="32">
        <v>53</v>
      </c>
      <c r="BD74" s="27"/>
    </row>
    <row r="75" spans="1:56" ht="15" customHeight="1">
      <c r="A75" s="1">
        <v>54</v>
      </c>
      <c r="B75" s="60" t="s">
        <v>168</v>
      </c>
      <c r="C75" s="24">
        <v>2002</v>
      </c>
      <c r="D75" s="39" t="s">
        <v>3</v>
      </c>
      <c r="E75" s="24" t="s">
        <v>167</v>
      </c>
      <c r="F75" s="25">
        <v>0.04267523148148148</v>
      </c>
      <c r="G75" s="25">
        <v>0.04101458333333333</v>
      </c>
      <c r="H75" s="26">
        <f t="shared" si="7"/>
        <v>0.0016606481481481472</v>
      </c>
      <c r="I75" s="27">
        <v>2</v>
      </c>
      <c r="J75" s="27">
        <v>2</v>
      </c>
      <c r="K75" s="27"/>
      <c r="L75" s="27"/>
      <c r="M75" s="27"/>
      <c r="N75" s="27"/>
      <c r="O75" s="27"/>
      <c r="P75" s="27">
        <v>2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8">
        <f t="shared" si="8"/>
        <v>6</v>
      </c>
      <c r="AB75" s="29">
        <v>143.48</v>
      </c>
      <c r="AC75" s="66">
        <f t="shared" si="9"/>
        <v>149.48</v>
      </c>
      <c r="AD75" s="25">
        <v>0.011399074074074074</v>
      </c>
      <c r="AE75" s="25">
        <v>0.009769444444444443</v>
      </c>
      <c r="AF75" s="30">
        <f t="shared" si="10"/>
        <v>0.0016296296296296302</v>
      </c>
      <c r="AG75" s="27"/>
      <c r="AH75" s="27">
        <v>2</v>
      </c>
      <c r="AI75" s="27"/>
      <c r="AJ75" s="27"/>
      <c r="AK75" s="27">
        <v>2</v>
      </c>
      <c r="AL75" s="27">
        <v>2</v>
      </c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31">
        <f t="shared" si="11"/>
        <v>6</v>
      </c>
      <c r="AZ75" s="27">
        <v>140.8</v>
      </c>
      <c r="BA75" s="78">
        <f t="shared" si="12"/>
        <v>146.8</v>
      </c>
      <c r="BB75" s="40">
        <f t="shared" si="13"/>
        <v>146.8</v>
      </c>
      <c r="BC75" s="32">
        <v>54</v>
      </c>
      <c r="BD75" s="27"/>
    </row>
    <row r="76" spans="1:56" ht="15" customHeight="1">
      <c r="A76" s="1">
        <v>55</v>
      </c>
      <c r="B76" s="63" t="s">
        <v>115</v>
      </c>
      <c r="C76" s="39">
        <v>2003</v>
      </c>
      <c r="D76" s="24" t="s">
        <v>5</v>
      </c>
      <c r="E76" s="2">
        <v>3</v>
      </c>
      <c r="F76" s="25">
        <v>0.0023886574074074075</v>
      </c>
      <c r="G76" s="25">
        <v>0.0007313657407407407</v>
      </c>
      <c r="H76" s="26">
        <f t="shared" si="7"/>
        <v>0.0016572916666666667</v>
      </c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>
        <v>2</v>
      </c>
      <c r="T76" s="27"/>
      <c r="U76" s="27"/>
      <c r="V76" s="27"/>
      <c r="W76" s="27"/>
      <c r="X76" s="27">
        <v>2</v>
      </c>
      <c r="Y76" s="27"/>
      <c r="Z76" s="27"/>
      <c r="AA76" s="28">
        <f t="shared" si="8"/>
        <v>4</v>
      </c>
      <c r="AB76" s="29">
        <v>143.19</v>
      </c>
      <c r="AC76" s="66">
        <f t="shared" si="9"/>
        <v>147.19</v>
      </c>
      <c r="AD76" s="25">
        <v>0.013545023148148148</v>
      </c>
      <c r="AE76" s="25">
        <v>0.01182523148148148</v>
      </c>
      <c r="AF76" s="30">
        <f t="shared" si="10"/>
        <v>0.001719791666666668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>
        <v>50</v>
      </c>
      <c r="AU76" s="27"/>
      <c r="AV76" s="27"/>
      <c r="AW76" s="27"/>
      <c r="AX76" s="27"/>
      <c r="AY76" s="31">
        <f t="shared" si="11"/>
        <v>50</v>
      </c>
      <c r="AZ76" s="27">
        <v>148.59</v>
      </c>
      <c r="BA76" s="78">
        <f t="shared" si="12"/>
        <v>198.59</v>
      </c>
      <c r="BB76" s="40">
        <f t="shared" si="13"/>
        <v>147.19</v>
      </c>
      <c r="BC76" s="32">
        <v>55</v>
      </c>
      <c r="BD76" s="27"/>
    </row>
    <row r="77" spans="1:56" ht="15" customHeight="1">
      <c r="A77" s="1">
        <v>56</v>
      </c>
      <c r="B77" s="71" t="s">
        <v>87</v>
      </c>
      <c r="C77" s="1">
        <v>2000</v>
      </c>
      <c r="D77" s="1" t="s">
        <v>174</v>
      </c>
      <c r="E77" s="2" t="s">
        <v>7</v>
      </c>
      <c r="F77" s="25">
        <v>0.019069791666666665</v>
      </c>
      <c r="G77" s="25">
        <v>0.01739537037037037</v>
      </c>
      <c r="H77" s="26">
        <f t="shared" si="7"/>
        <v>0.0016744212962962954</v>
      </c>
      <c r="I77" s="32"/>
      <c r="J77" s="32">
        <v>2</v>
      </c>
      <c r="K77" s="32"/>
      <c r="L77" s="32"/>
      <c r="M77" s="32"/>
      <c r="N77" s="32"/>
      <c r="O77" s="32"/>
      <c r="P77" s="32">
        <v>2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28">
        <f t="shared" si="8"/>
        <v>4</v>
      </c>
      <c r="AB77" s="35">
        <v>144.67</v>
      </c>
      <c r="AC77" s="66">
        <f t="shared" si="9"/>
        <v>148.67</v>
      </c>
      <c r="AD77" s="25">
        <v>0.031568402777777775</v>
      </c>
      <c r="AE77" s="25">
        <v>0.029881597222222223</v>
      </c>
      <c r="AF77" s="30">
        <f t="shared" si="10"/>
        <v>0.0016868055555555525</v>
      </c>
      <c r="AG77" s="32"/>
      <c r="AH77" s="32"/>
      <c r="AI77" s="32"/>
      <c r="AJ77" s="32"/>
      <c r="AK77" s="32"/>
      <c r="AL77" s="32"/>
      <c r="AM77" s="32"/>
      <c r="AN77" s="32">
        <v>2</v>
      </c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1">
        <f t="shared" si="11"/>
        <v>2</v>
      </c>
      <c r="AZ77" s="28">
        <v>145.74</v>
      </c>
      <c r="BA77" s="78">
        <f t="shared" si="12"/>
        <v>147.74</v>
      </c>
      <c r="BB77" s="40">
        <f t="shared" si="13"/>
        <v>147.74</v>
      </c>
      <c r="BC77" s="32">
        <v>56</v>
      </c>
      <c r="BD77" s="27"/>
    </row>
    <row r="78" spans="1:56" ht="15" customHeight="1">
      <c r="A78" s="1">
        <v>57</v>
      </c>
      <c r="B78" s="71" t="s">
        <v>228</v>
      </c>
      <c r="C78" s="1">
        <v>2000</v>
      </c>
      <c r="D78" s="1" t="s">
        <v>174</v>
      </c>
      <c r="E78" s="2">
        <v>3</v>
      </c>
      <c r="F78" s="25">
        <v>0.01977777777777778</v>
      </c>
      <c r="G78" s="25">
        <v>0.0181</v>
      </c>
      <c r="H78" s="26">
        <f t="shared" si="7"/>
        <v>0.001677777777777778</v>
      </c>
      <c r="I78" s="27"/>
      <c r="J78" s="27"/>
      <c r="K78" s="27">
        <v>2</v>
      </c>
      <c r="L78" s="27"/>
      <c r="M78" s="27"/>
      <c r="N78" s="27"/>
      <c r="O78" s="27"/>
      <c r="P78" s="27">
        <v>2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8">
        <f t="shared" si="8"/>
        <v>4</v>
      </c>
      <c r="AB78" s="29">
        <v>144.96</v>
      </c>
      <c r="AC78" s="66">
        <f t="shared" si="9"/>
        <v>148.96</v>
      </c>
      <c r="AD78" s="25">
        <v>9999</v>
      </c>
      <c r="AE78" s="25">
        <v>0</v>
      </c>
      <c r="AF78" s="30">
        <f t="shared" si="10"/>
        <v>9999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8" t="s">
        <v>389</v>
      </c>
      <c r="AZ78" s="28" t="s">
        <v>389</v>
      </c>
      <c r="BA78" s="28" t="s">
        <v>389</v>
      </c>
      <c r="BB78" s="40">
        <v>148.96</v>
      </c>
      <c r="BC78" s="32">
        <v>57</v>
      </c>
      <c r="BD78" s="27"/>
    </row>
    <row r="79" spans="1:56" ht="15" customHeight="1">
      <c r="A79" s="1">
        <v>58</v>
      </c>
      <c r="B79" s="63" t="s">
        <v>104</v>
      </c>
      <c r="C79" s="39">
        <v>2001</v>
      </c>
      <c r="D79" s="24" t="s">
        <v>5</v>
      </c>
      <c r="E79" s="2" t="s">
        <v>7</v>
      </c>
      <c r="F79" s="25">
        <v>0.023333564814814814</v>
      </c>
      <c r="G79" s="25">
        <v>0.021544791666666663</v>
      </c>
      <c r="H79" s="26">
        <f t="shared" si="7"/>
        <v>0.0017887731481481504</v>
      </c>
      <c r="I79" s="32"/>
      <c r="J79" s="32"/>
      <c r="K79" s="32"/>
      <c r="L79" s="32"/>
      <c r="M79" s="32"/>
      <c r="N79" s="32"/>
      <c r="O79" s="32"/>
      <c r="P79" s="32">
        <v>2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28">
        <f t="shared" si="8"/>
        <v>2</v>
      </c>
      <c r="AB79" s="35">
        <v>154.55</v>
      </c>
      <c r="AC79" s="66">
        <f t="shared" si="9"/>
        <v>156.55</v>
      </c>
      <c r="AD79" s="25">
        <v>0.035010185185185186</v>
      </c>
      <c r="AE79" s="25">
        <v>0.03335023148148148</v>
      </c>
      <c r="AF79" s="30">
        <f t="shared" si="10"/>
        <v>0.0016599537037037052</v>
      </c>
      <c r="AG79" s="32"/>
      <c r="AH79" s="32">
        <v>2</v>
      </c>
      <c r="AI79" s="32"/>
      <c r="AJ79" s="32"/>
      <c r="AK79" s="32"/>
      <c r="AL79" s="32"/>
      <c r="AM79" s="32"/>
      <c r="AN79" s="32">
        <v>2</v>
      </c>
      <c r="AO79" s="32"/>
      <c r="AP79" s="32"/>
      <c r="AQ79" s="32"/>
      <c r="AR79" s="32"/>
      <c r="AS79" s="32"/>
      <c r="AT79" s="32"/>
      <c r="AU79" s="32"/>
      <c r="AV79" s="32"/>
      <c r="AW79" s="32"/>
      <c r="AX79" s="32">
        <v>2</v>
      </c>
      <c r="AY79" s="31">
        <f t="shared" si="11"/>
        <v>6</v>
      </c>
      <c r="AZ79" s="38">
        <v>143.42</v>
      </c>
      <c r="BA79" s="78">
        <f t="shared" si="12"/>
        <v>149.42</v>
      </c>
      <c r="BB79" s="40">
        <f t="shared" si="13"/>
        <v>149.42</v>
      </c>
      <c r="BC79" s="32">
        <v>58</v>
      </c>
      <c r="BD79" s="27"/>
    </row>
    <row r="80" spans="1:56" ht="15" customHeight="1">
      <c r="A80" s="1">
        <v>59</v>
      </c>
      <c r="B80" s="63" t="s">
        <v>157</v>
      </c>
      <c r="C80" s="39">
        <v>2004</v>
      </c>
      <c r="D80" s="24" t="s">
        <v>174</v>
      </c>
      <c r="E80" s="39">
        <v>3</v>
      </c>
      <c r="F80" s="25">
        <v>0.03511851851851852</v>
      </c>
      <c r="G80" s="25">
        <v>0.033377083333333335</v>
      </c>
      <c r="H80" s="26">
        <f t="shared" si="7"/>
        <v>0.0017414351851851861</v>
      </c>
      <c r="I80" s="32"/>
      <c r="J80" s="32">
        <v>50</v>
      </c>
      <c r="K80" s="32"/>
      <c r="L80" s="32"/>
      <c r="M80" s="32"/>
      <c r="N80" s="32"/>
      <c r="O80" s="32">
        <v>2</v>
      </c>
      <c r="P80" s="32"/>
      <c r="Q80" s="32">
        <v>50</v>
      </c>
      <c r="R80" s="32"/>
      <c r="S80" s="32">
        <v>50</v>
      </c>
      <c r="T80" s="32"/>
      <c r="U80" s="32"/>
      <c r="V80" s="32">
        <v>50</v>
      </c>
      <c r="W80" s="32"/>
      <c r="X80" s="32">
        <v>50</v>
      </c>
      <c r="Y80" s="32"/>
      <c r="Z80" s="32"/>
      <c r="AA80" s="28">
        <f t="shared" si="8"/>
        <v>252</v>
      </c>
      <c r="AB80" s="35">
        <v>150.46</v>
      </c>
      <c r="AC80" s="66">
        <f t="shared" si="9"/>
        <v>402.46000000000004</v>
      </c>
      <c r="AD80" s="25">
        <v>0.005248032407407407</v>
      </c>
      <c r="AE80" s="25">
        <v>0.003505439814814815</v>
      </c>
      <c r="AF80" s="30">
        <f t="shared" si="10"/>
        <v>0.001742592592592592</v>
      </c>
      <c r="AG80" s="32"/>
      <c r="AH80" s="32"/>
      <c r="AI80" s="32">
        <v>2</v>
      </c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1">
        <f t="shared" si="11"/>
        <v>2</v>
      </c>
      <c r="AZ80" s="28">
        <v>150.56</v>
      </c>
      <c r="BA80" s="78">
        <f t="shared" si="12"/>
        <v>152.56</v>
      </c>
      <c r="BB80" s="40">
        <f t="shared" si="13"/>
        <v>152.56</v>
      </c>
      <c r="BC80" s="32">
        <v>59</v>
      </c>
      <c r="BD80" s="27"/>
    </row>
    <row r="81" spans="1:56" ht="15" customHeight="1">
      <c r="A81" s="1">
        <v>60</v>
      </c>
      <c r="B81" s="63" t="s">
        <v>65</v>
      </c>
      <c r="C81" s="39">
        <v>2004</v>
      </c>
      <c r="D81" s="24" t="s">
        <v>3</v>
      </c>
      <c r="E81" s="39" t="s">
        <v>7</v>
      </c>
      <c r="F81" s="25">
        <v>0.01568900462962963</v>
      </c>
      <c r="G81" s="25">
        <v>0.013918981481481482</v>
      </c>
      <c r="H81" s="26">
        <f t="shared" si="7"/>
        <v>0.0017700231481481473</v>
      </c>
      <c r="I81" s="32"/>
      <c r="J81" s="32"/>
      <c r="K81" s="32"/>
      <c r="L81" s="32"/>
      <c r="M81" s="32"/>
      <c r="N81" s="32"/>
      <c r="O81" s="32"/>
      <c r="P81" s="32">
        <v>2</v>
      </c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28">
        <f t="shared" si="8"/>
        <v>2</v>
      </c>
      <c r="AB81" s="35">
        <v>152.93</v>
      </c>
      <c r="AC81" s="66">
        <f t="shared" si="9"/>
        <v>154.93</v>
      </c>
      <c r="AD81" s="25">
        <v>0.02795</v>
      </c>
      <c r="AE81" s="25">
        <v>0.026417824074074073</v>
      </c>
      <c r="AF81" s="30">
        <f t="shared" si="10"/>
        <v>0.0015321759259259264</v>
      </c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>
        <v>50</v>
      </c>
      <c r="AR81" s="32"/>
      <c r="AS81" s="32"/>
      <c r="AT81" s="32"/>
      <c r="AU81" s="32"/>
      <c r="AV81" s="32"/>
      <c r="AW81" s="32"/>
      <c r="AX81" s="32"/>
      <c r="AY81" s="31">
        <f t="shared" si="11"/>
        <v>50</v>
      </c>
      <c r="AZ81" s="28">
        <v>132.38</v>
      </c>
      <c r="BA81" s="78">
        <f t="shared" si="12"/>
        <v>182.38</v>
      </c>
      <c r="BB81" s="40">
        <f t="shared" si="13"/>
        <v>154.93</v>
      </c>
      <c r="BC81" s="32">
        <v>60</v>
      </c>
      <c r="BD81" s="27"/>
    </row>
    <row r="82" spans="1:56" ht="15" customHeight="1">
      <c r="A82" s="1">
        <v>61</v>
      </c>
      <c r="B82" s="71" t="s">
        <v>89</v>
      </c>
      <c r="C82" s="1">
        <v>2002</v>
      </c>
      <c r="D82" s="1" t="s">
        <v>174</v>
      </c>
      <c r="E82" s="2">
        <v>2</v>
      </c>
      <c r="F82" s="25">
        <v>0.033690277777777784</v>
      </c>
      <c r="G82" s="25">
        <v>0.03198298611111111</v>
      </c>
      <c r="H82" s="26">
        <f t="shared" si="7"/>
        <v>0.001707291666666673</v>
      </c>
      <c r="I82" s="32"/>
      <c r="J82" s="32">
        <v>2</v>
      </c>
      <c r="K82" s="32"/>
      <c r="L82" s="32">
        <v>2</v>
      </c>
      <c r="M82" s="32"/>
      <c r="N82" s="32"/>
      <c r="O82" s="32"/>
      <c r="P82" s="32">
        <v>2</v>
      </c>
      <c r="Q82" s="32"/>
      <c r="R82" s="32"/>
      <c r="S82" s="32"/>
      <c r="T82" s="32"/>
      <c r="U82" s="32"/>
      <c r="V82" s="32"/>
      <c r="W82" s="32"/>
      <c r="X82" s="32">
        <v>2</v>
      </c>
      <c r="Y82" s="32"/>
      <c r="Z82" s="32"/>
      <c r="AA82" s="28">
        <f t="shared" si="8"/>
        <v>8</v>
      </c>
      <c r="AB82" s="35">
        <v>147.51</v>
      </c>
      <c r="AC82" s="66">
        <f t="shared" si="9"/>
        <v>155.51</v>
      </c>
      <c r="AD82" s="25">
        <v>0.003233101851851852</v>
      </c>
      <c r="AE82" s="25">
        <v>0.0014315972222222223</v>
      </c>
      <c r="AF82" s="30">
        <f t="shared" si="10"/>
        <v>0.0018015046296296297</v>
      </c>
      <c r="AG82" s="32"/>
      <c r="AH82" s="32">
        <v>2</v>
      </c>
      <c r="AI82" s="32"/>
      <c r="AJ82" s="32"/>
      <c r="AK82" s="32"/>
      <c r="AL82" s="32">
        <v>50</v>
      </c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1">
        <f t="shared" si="11"/>
        <v>52</v>
      </c>
      <c r="AZ82" s="28">
        <v>155.65</v>
      </c>
      <c r="BA82" s="78">
        <f t="shared" si="12"/>
        <v>207.65</v>
      </c>
      <c r="BB82" s="40">
        <f t="shared" si="13"/>
        <v>155.51</v>
      </c>
      <c r="BC82" s="32">
        <v>61</v>
      </c>
      <c r="BD82" s="27"/>
    </row>
    <row r="83" spans="1:56" ht="15" customHeight="1">
      <c r="A83" s="1">
        <v>62</v>
      </c>
      <c r="B83" s="63" t="s">
        <v>138</v>
      </c>
      <c r="C83" s="39">
        <v>2001</v>
      </c>
      <c r="D83" s="24" t="s">
        <v>3</v>
      </c>
      <c r="E83" s="39">
        <v>3</v>
      </c>
      <c r="F83" s="25">
        <v>0.04003287037037037</v>
      </c>
      <c r="G83" s="25">
        <v>0.038233333333333334</v>
      </c>
      <c r="H83" s="26">
        <f t="shared" si="7"/>
        <v>0.001799537037037037</v>
      </c>
      <c r="I83" s="32"/>
      <c r="J83" s="32">
        <v>2</v>
      </c>
      <c r="K83" s="32"/>
      <c r="L83" s="32"/>
      <c r="M83" s="32"/>
      <c r="N83" s="32"/>
      <c r="O83" s="32"/>
      <c r="P83" s="32">
        <v>2</v>
      </c>
      <c r="Q83" s="32"/>
      <c r="R83" s="32"/>
      <c r="S83" s="32"/>
      <c r="T83" s="32"/>
      <c r="U83" s="32"/>
      <c r="V83" s="32"/>
      <c r="W83" s="32">
        <v>2</v>
      </c>
      <c r="X83" s="32">
        <v>2</v>
      </c>
      <c r="Y83" s="32"/>
      <c r="Z83" s="32"/>
      <c r="AA83" s="28">
        <f t="shared" si="8"/>
        <v>8</v>
      </c>
      <c r="AB83" s="35">
        <v>155.48</v>
      </c>
      <c r="AC83" s="66">
        <f t="shared" si="9"/>
        <v>163.48</v>
      </c>
      <c r="AD83" s="25">
        <v>0.008747800925925924</v>
      </c>
      <c r="AE83" s="25">
        <v>0.007005555555555556</v>
      </c>
      <c r="AF83" s="30">
        <f t="shared" si="10"/>
        <v>0.0017422453703703688</v>
      </c>
      <c r="AG83" s="32"/>
      <c r="AH83" s="32">
        <v>2</v>
      </c>
      <c r="AI83" s="32"/>
      <c r="AJ83" s="32"/>
      <c r="AK83" s="32"/>
      <c r="AL83" s="32"/>
      <c r="AM83" s="32">
        <v>2</v>
      </c>
      <c r="AN83" s="32"/>
      <c r="AO83" s="32"/>
      <c r="AP83" s="32">
        <v>2</v>
      </c>
      <c r="AQ83" s="32"/>
      <c r="AR83" s="32"/>
      <c r="AS83" s="32"/>
      <c r="AT83" s="32"/>
      <c r="AU83" s="32"/>
      <c r="AV83" s="32"/>
      <c r="AW83" s="32"/>
      <c r="AX83" s="32"/>
      <c r="AY83" s="31">
        <f t="shared" si="11"/>
        <v>6</v>
      </c>
      <c r="AZ83" s="28">
        <v>150.53</v>
      </c>
      <c r="BA83" s="78">
        <f t="shared" si="12"/>
        <v>156.53</v>
      </c>
      <c r="BB83" s="40">
        <f t="shared" si="13"/>
        <v>156.53</v>
      </c>
      <c r="BC83" s="32">
        <v>62</v>
      </c>
      <c r="BD83" s="27"/>
    </row>
    <row r="84" spans="1:56" ht="15" customHeight="1">
      <c r="A84" s="1">
        <v>63</v>
      </c>
      <c r="B84" s="60" t="s">
        <v>166</v>
      </c>
      <c r="C84" s="24">
        <v>2003</v>
      </c>
      <c r="D84" s="39" t="s">
        <v>3</v>
      </c>
      <c r="E84" s="24" t="s">
        <v>167</v>
      </c>
      <c r="F84" s="25">
        <v>0.03257569444444444</v>
      </c>
      <c r="G84" s="25">
        <v>0.030610185185185185</v>
      </c>
      <c r="H84" s="26">
        <f t="shared" si="7"/>
        <v>0.001965509259259257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28">
        <f t="shared" si="8"/>
        <v>0</v>
      </c>
      <c r="AB84" s="35">
        <v>169.82</v>
      </c>
      <c r="AC84" s="66">
        <f t="shared" si="9"/>
        <v>169.82</v>
      </c>
      <c r="AD84" s="25">
        <v>0.04286238425925926</v>
      </c>
      <c r="AE84" s="25">
        <v>0.041030555555555556</v>
      </c>
      <c r="AF84" s="30">
        <f t="shared" si="10"/>
        <v>0.001831828703703707</v>
      </c>
      <c r="AG84" s="32"/>
      <c r="AH84" s="32"/>
      <c r="AI84" s="32"/>
      <c r="AJ84" s="32"/>
      <c r="AK84" s="32"/>
      <c r="AL84" s="32"/>
      <c r="AM84" s="32"/>
      <c r="AN84" s="32"/>
      <c r="AO84" s="32"/>
      <c r="AP84" s="32">
        <v>2</v>
      </c>
      <c r="AQ84" s="32"/>
      <c r="AR84" s="32"/>
      <c r="AS84" s="32"/>
      <c r="AT84" s="32"/>
      <c r="AU84" s="32"/>
      <c r="AV84" s="32"/>
      <c r="AW84" s="32"/>
      <c r="AX84" s="32"/>
      <c r="AY84" s="31">
        <f t="shared" si="11"/>
        <v>2</v>
      </c>
      <c r="AZ84" s="28">
        <v>158.27</v>
      </c>
      <c r="BA84" s="78">
        <f t="shared" si="12"/>
        <v>160.27</v>
      </c>
      <c r="BB84" s="40">
        <f t="shared" si="13"/>
        <v>160.27</v>
      </c>
      <c r="BC84" s="32">
        <v>63</v>
      </c>
      <c r="BD84" s="27"/>
    </row>
    <row r="85" spans="1:56" ht="15" customHeight="1">
      <c r="A85" s="1">
        <v>64</v>
      </c>
      <c r="B85" s="63" t="s">
        <v>156</v>
      </c>
      <c r="C85" s="39">
        <v>2003</v>
      </c>
      <c r="D85" s="24" t="s">
        <v>174</v>
      </c>
      <c r="E85" s="39">
        <v>3</v>
      </c>
      <c r="F85" s="25">
        <v>0.012335069444444444</v>
      </c>
      <c r="G85" s="25">
        <v>0.010452777777777778</v>
      </c>
      <c r="H85" s="26">
        <f t="shared" si="7"/>
        <v>0.0018822916666666658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28">
        <f t="shared" si="8"/>
        <v>0</v>
      </c>
      <c r="AB85" s="35">
        <v>162.63</v>
      </c>
      <c r="AC85" s="66">
        <f t="shared" si="9"/>
        <v>162.63</v>
      </c>
      <c r="AD85" s="25">
        <v>0.023449421296296295</v>
      </c>
      <c r="AE85" s="25">
        <v>0.02158888888888889</v>
      </c>
      <c r="AF85" s="30">
        <f t="shared" si="10"/>
        <v>0.0018605324074074045</v>
      </c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1">
        <f t="shared" si="11"/>
        <v>0</v>
      </c>
      <c r="AZ85" s="28">
        <v>160.76</v>
      </c>
      <c r="BA85" s="78">
        <f t="shared" si="12"/>
        <v>160.76</v>
      </c>
      <c r="BB85" s="40">
        <f t="shared" si="13"/>
        <v>160.76</v>
      </c>
      <c r="BC85" s="32">
        <v>64</v>
      </c>
      <c r="BD85" s="27"/>
    </row>
    <row r="86" spans="1:56" ht="15" customHeight="1">
      <c r="A86" s="1">
        <v>65</v>
      </c>
      <c r="B86" s="62" t="s">
        <v>148</v>
      </c>
      <c r="C86" s="72">
        <v>2001</v>
      </c>
      <c r="D86" s="24" t="s">
        <v>5</v>
      </c>
      <c r="E86" s="2" t="s">
        <v>7</v>
      </c>
      <c r="F86" s="25">
        <v>0.005986805555555555</v>
      </c>
      <c r="G86" s="25">
        <v>0.004213078703703704</v>
      </c>
      <c r="H86" s="26">
        <f aca="true" t="shared" si="14" ref="H86:H122">SUM(F86-G86)</f>
        <v>0.001773726851851851</v>
      </c>
      <c r="I86" s="44"/>
      <c r="J86" s="32"/>
      <c r="K86" s="32"/>
      <c r="L86" s="32">
        <v>2</v>
      </c>
      <c r="M86" s="32"/>
      <c r="N86" s="32"/>
      <c r="O86" s="32"/>
      <c r="P86" s="32">
        <v>50</v>
      </c>
      <c r="Q86" s="32"/>
      <c r="R86" s="32">
        <v>2</v>
      </c>
      <c r="S86" s="32"/>
      <c r="T86" s="32"/>
      <c r="U86" s="32">
        <v>2</v>
      </c>
      <c r="V86" s="32"/>
      <c r="W86" s="32"/>
      <c r="X86" s="32"/>
      <c r="Y86" s="32"/>
      <c r="Z86" s="32"/>
      <c r="AA86" s="28">
        <f aca="true" t="shared" si="15" ref="AA86:AA122">SUM(I86+J86+K86+L86+M86+N86+O86+P86+Q86+R86+S86+T86+U86+V86+W86+X86+Y86+Z86)</f>
        <v>56</v>
      </c>
      <c r="AB86" s="35">
        <v>153.25</v>
      </c>
      <c r="AC86" s="66">
        <f aca="true" t="shared" si="16" ref="AC86:AC122">SUM(AA86+AB86)</f>
        <v>209.25</v>
      </c>
      <c r="AD86" s="25">
        <v>0.017128472222222222</v>
      </c>
      <c r="AE86" s="25">
        <v>0.015309606481481483</v>
      </c>
      <c r="AF86" s="30">
        <f aca="true" t="shared" si="17" ref="AF86:AF122">SUM(AD86-AE86)</f>
        <v>0.001818865740740739</v>
      </c>
      <c r="AG86" s="32">
        <v>2</v>
      </c>
      <c r="AH86" s="32">
        <v>2</v>
      </c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1">
        <f aca="true" t="shared" si="18" ref="AY86:AY122">SUM(AG86+AH86+AI86+AJ86+AK86+AL86+AM86+AN86+AO86+AP86+AQ86+AR86+AS86+AT86+AU86+AV86+AW86+AX86)</f>
        <v>4</v>
      </c>
      <c r="AZ86" s="28">
        <v>157.15</v>
      </c>
      <c r="BA86" s="78">
        <f aca="true" t="shared" si="19" ref="BA86:BA122">SUM(AY86+AZ86)</f>
        <v>161.15</v>
      </c>
      <c r="BB86" s="40">
        <f aca="true" t="shared" si="20" ref="BB86:BB122">MIN(AA86+AB86,AY86+AZ86)</f>
        <v>161.15</v>
      </c>
      <c r="BC86" s="32">
        <v>65</v>
      </c>
      <c r="BD86" s="27"/>
    </row>
    <row r="87" spans="1:56" ht="15" customHeight="1">
      <c r="A87" s="1">
        <v>66</v>
      </c>
      <c r="B87" s="71" t="s">
        <v>238</v>
      </c>
      <c r="C87" s="1">
        <v>2002</v>
      </c>
      <c r="D87" s="1" t="s">
        <v>174</v>
      </c>
      <c r="E87" s="2" t="s">
        <v>7</v>
      </c>
      <c r="F87" s="25">
        <v>0.008805324074074073</v>
      </c>
      <c r="G87" s="25">
        <v>0.006982986111111111</v>
      </c>
      <c r="H87" s="26">
        <f t="shared" si="14"/>
        <v>0.0018223379629629622</v>
      </c>
      <c r="I87" s="15"/>
      <c r="J87" s="27">
        <v>2</v>
      </c>
      <c r="K87" s="27"/>
      <c r="L87" s="27"/>
      <c r="M87" s="27">
        <v>2</v>
      </c>
      <c r="N87" s="27"/>
      <c r="O87" s="27">
        <v>2</v>
      </c>
      <c r="P87" s="27"/>
      <c r="Q87" s="27"/>
      <c r="R87" s="27">
        <v>2</v>
      </c>
      <c r="S87" s="27">
        <v>2</v>
      </c>
      <c r="T87" s="27"/>
      <c r="U87" s="27"/>
      <c r="V87" s="27">
        <v>2</v>
      </c>
      <c r="W87" s="27"/>
      <c r="X87" s="27"/>
      <c r="Y87" s="27"/>
      <c r="Z87" s="27"/>
      <c r="AA87" s="28">
        <f t="shared" si="15"/>
        <v>12</v>
      </c>
      <c r="AB87" s="29">
        <v>157.45</v>
      </c>
      <c r="AC87" s="66">
        <f t="shared" si="16"/>
        <v>169.45</v>
      </c>
      <c r="AD87" s="25">
        <v>0.01924513888888889</v>
      </c>
      <c r="AE87" s="25">
        <v>0.017407291666666668</v>
      </c>
      <c r="AF87" s="30">
        <f t="shared" si="17"/>
        <v>0.0018378472222222234</v>
      </c>
      <c r="AG87" s="27"/>
      <c r="AH87" s="27">
        <v>2</v>
      </c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>
        <v>2</v>
      </c>
      <c r="AW87" s="27"/>
      <c r="AX87" s="27"/>
      <c r="AY87" s="31">
        <f t="shared" si="18"/>
        <v>4</v>
      </c>
      <c r="AZ87" s="27">
        <v>158.79</v>
      </c>
      <c r="BA87" s="78">
        <f t="shared" si="19"/>
        <v>162.79</v>
      </c>
      <c r="BB87" s="40">
        <f t="shared" si="20"/>
        <v>162.79</v>
      </c>
      <c r="BC87" s="32">
        <v>66</v>
      </c>
      <c r="BD87" s="27"/>
    </row>
    <row r="88" spans="1:56" ht="15" customHeight="1">
      <c r="A88" s="1">
        <v>67</v>
      </c>
      <c r="B88" s="62" t="s">
        <v>198</v>
      </c>
      <c r="C88" s="72">
        <v>2006</v>
      </c>
      <c r="D88" s="24" t="s">
        <v>5</v>
      </c>
      <c r="E88" s="2" t="s">
        <v>7</v>
      </c>
      <c r="F88" s="25">
        <v>0.0019587962962962966</v>
      </c>
      <c r="G88" s="25">
        <v>3.449074074074074E-05</v>
      </c>
      <c r="H88" s="26">
        <f t="shared" si="14"/>
        <v>0.0019243055555555558</v>
      </c>
      <c r="I88" s="44"/>
      <c r="J88" s="32">
        <v>2</v>
      </c>
      <c r="K88" s="32"/>
      <c r="L88" s="32"/>
      <c r="M88" s="32"/>
      <c r="N88" s="32"/>
      <c r="O88" s="32"/>
      <c r="P88" s="32">
        <v>2</v>
      </c>
      <c r="Q88" s="32"/>
      <c r="R88" s="32"/>
      <c r="S88" s="32"/>
      <c r="T88" s="32"/>
      <c r="U88" s="32"/>
      <c r="V88" s="32"/>
      <c r="W88" s="32"/>
      <c r="X88" s="32">
        <v>2</v>
      </c>
      <c r="Y88" s="32"/>
      <c r="Z88" s="32"/>
      <c r="AA88" s="28">
        <f t="shared" si="15"/>
        <v>6</v>
      </c>
      <c r="AB88" s="35">
        <v>164.26</v>
      </c>
      <c r="AC88" s="66">
        <f t="shared" si="16"/>
        <v>170.26</v>
      </c>
      <c r="AD88" s="25">
        <v>0.013074768518518519</v>
      </c>
      <c r="AE88" s="25">
        <v>0.011144212962962965</v>
      </c>
      <c r="AF88" s="30">
        <f t="shared" si="17"/>
        <v>0.0019305555555555534</v>
      </c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1">
        <f t="shared" si="18"/>
        <v>0</v>
      </c>
      <c r="AZ88" s="38">
        <v>164.8</v>
      </c>
      <c r="BA88" s="78">
        <f t="shared" si="19"/>
        <v>164.8</v>
      </c>
      <c r="BB88" s="40">
        <f t="shared" si="20"/>
        <v>164.8</v>
      </c>
      <c r="BC88" s="32">
        <v>67</v>
      </c>
      <c r="BD88" s="27"/>
    </row>
    <row r="89" spans="1:56" ht="15" customHeight="1">
      <c r="A89" s="1">
        <v>68</v>
      </c>
      <c r="B89" s="60" t="s">
        <v>169</v>
      </c>
      <c r="C89" s="24">
        <v>2002</v>
      </c>
      <c r="D89" s="39" t="s">
        <v>3</v>
      </c>
      <c r="E89" s="24" t="s">
        <v>167</v>
      </c>
      <c r="F89" s="25">
        <v>0.03740914351851852</v>
      </c>
      <c r="G89" s="25">
        <v>0.035464583333333334</v>
      </c>
      <c r="H89" s="26">
        <f t="shared" si="14"/>
        <v>0.0019445601851851846</v>
      </c>
      <c r="I89" s="15"/>
      <c r="J89" s="27"/>
      <c r="K89" s="27"/>
      <c r="L89" s="27">
        <v>2</v>
      </c>
      <c r="M89" s="27"/>
      <c r="N89" s="27"/>
      <c r="O89" s="27"/>
      <c r="P89" s="27"/>
      <c r="Q89" s="27"/>
      <c r="R89" s="27">
        <v>2</v>
      </c>
      <c r="S89" s="27"/>
      <c r="T89" s="27"/>
      <c r="U89" s="27"/>
      <c r="V89" s="27">
        <v>2</v>
      </c>
      <c r="W89" s="27"/>
      <c r="X89" s="27">
        <v>2</v>
      </c>
      <c r="Y89" s="27"/>
      <c r="Z89" s="27"/>
      <c r="AA89" s="28">
        <f t="shared" si="15"/>
        <v>8</v>
      </c>
      <c r="AB89" s="41">
        <v>168.01</v>
      </c>
      <c r="AC89" s="66">
        <f t="shared" si="16"/>
        <v>176.01</v>
      </c>
      <c r="AD89" s="25">
        <v>0.007506481481481481</v>
      </c>
      <c r="AE89" s="25">
        <v>0.005603703703703704</v>
      </c>
      <c r="AF89" s="30">
        <f t="shared" si="17"/>
        <v>0.0019027777777777775</v>
      </c>
      <c r="AG89" s="27"/>
      <c r="AH89" s="27"/>
      <c r="AI89" s="27"/>
      <c r="AJ89" s="27"/>
      <c r="AK89" s="27"/>
      <c r="AL89" s="27"/>
      <c r="AM89" s="27"/>
      <c r="AN89" s="27">
        <v>2</v>
      </c>
      <c r="AO89" s="27"/>
      <c r="AP89" s="27"/>
      <c r="AQ89" s="27"/>
      <c r="AR89" s="27"/>
      <c r="AS89" s="27"/>
      <c r="AT89" s="27"/>
      <c r="AU89" s="27"/>
      <c r="AV89" s="27"/>
      <c r="AW89" s="27">
        <v>2</v>
      </c>
      <c r="AX89" s="27"/>
      <c r="AY89" s="31">
        <f t="shared" si="18"/>
        <v>4</v>
      </c>
      <c r="AZ89" s="27">
        <v>164.4</v>
      </c>
      <c r="BA89" s="78">
        <f t="shared" si="19"/>
        <v>168.4</v>
      </c>
      <c r="BB89" s="40">
        <f t="shared" si="20"/>
        <v>168.4</v>
      </c>
      <c r="BC89" s="32">
        <v>68</v>
      </c>
      <c r="BD89" s="27"/>
    </row>
    <row r="90" spans="1:56" ht="15" customHeight="1">
      <c r="A90" s="1">
        <v>69</v>
      </c>
      <c r="B90" s="71" t="s">
        <v>232</v>
      </c>
      <c r="C90" s="1">
        <v>2000</v>
      </c>
      <c r="D90" s="1" t="s">
        <v>174</v>
      </c>
      <c r="E90" s="2" t="s">
        <v>7</v>
      </c>
      <c r="F90" s="25">
        <v>0.01728483796296296</v>
      </c>
      <c r="G90" s="25">
        <v>0.015317476851851851</v>
      </c>
      <c r="H90" s="26">
        <f t="shared" si="14"/>
        <v>0.001967361111111109</v>
      </c>
      <c r="I90" s="44"/>
      <c r="J90" s="32">
        <v>2</v>
      </c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>
        <v>2</v>
      </c>
      <c r="W90" s="32"/>
      <c r="X90" s="32"/>
      <c r="Y90" s="32"/>
      <c r="Z90" s="32"/>
      <c r="AA90" s="28">
        <f t="shared" si="15"/>
        <v>4</v>
      </c>
      <c r="AB90" s="35">
        <v>169.98</v>
      </c>
      <c r="AC90" s="66">
        <f t="shared" si="16"/>
        <v>173.98</v>
      </c>
      <c r="AD90" s="25">
        <v>0.028300000000000002</v>
      </c>
      <c r="AE90" s="25">
        <v>0.026443055555555556</v>
      </c>
      <c r="AF90" s="30">
        <f t="shared" si="17"/>
        <v>0.0018569444444444458</v>
      </c>
      <c r="AG90" s="32"/>
      <c r="AH90" s="32">
        <v>2</v>
      </c>
      <c r="AI90" s="32"/>
      <c r="AJ90" s="32"/>
      <c r="AK90" s="32"/>
      <c r="AL90" s="32"/>
      <c r="AM90" s="32"/>
      <c r="AN90" s="32">
        <v>2</v>
      </c>
      <c r="AO90" s="32"/>
      <c r="AP90" s="32"/>
      <c r="AQ90" s="32"/>
      <c r="AR90" s="32"/>
      <c r="AS90" s="32"/>
      <c r="AT90" s="32">
        <v>2</v>
      </c>
      <c r="AU90" s="32">
        <v>2</v>
      </c>
      <c r="AV90" s="32"/>
      <c r="AW90" s="32"/>
      <c r="AX90" s="32"/>
      <c r="AY90" s="31">
        <f t="shared" si="18"/>
        <v>8</v>
      </c>
      <c r="AZ90" s="28">
        <v>160.44</v>
      </c>
      <c r="BA90" s="78">
        <f t="shared" si="19"/>
        <v>168.44</v>
      </c>
      <c r="BB90" s="40">
        <f t="shared" si="20"/>
        <v>168.44</v>
      </c>
      <c r="BC90" s="32">
        <v>69</v>
      </c>
      <c r="BD90" s="27"/>
    </row>
    <row r="91" spans="1:56" ht="15" customHeight="1">
      <c r="A91" s="1">
        <v>70</v>
      </c>
      <c r="B91" s="71" t="s">
        <v>235</v>
      </c>
      <c r="C91" s="1">
        <v>1999</v>
      </c>
      <c r="D91" s="1" t="s">
        <v>174</v>
      </c>
      <c r="E91" s="2">
        <v>3</v>
      </c>
      <c r="F91" s="25">
        <v>0.03482384259259259</v>
      </c>
      <c r="G91" s="25">
        <v>0.03267928240740741</v>
      </c>
      <c r="H91" s="26">
        <f t="shared" si="14"/>
        <v>0.0021445601851851764</v>
      </c>
      <c r="I91" s="44"/>
      <c r="J91" s="32">
        <v>50</v>
      </c>
      <c r="K91" s="32"/>
      <c r="L91" s="32"/>
      <c r="M91" s="32">
        <v>2</v>
      </c>
      <c r="N91" s="32"/>
      <c r="O91" s="32"/>
      <c r="P91" s="32"/>
      <c r="Q91" s="32"/>
      <c r="R91" s="32"/>
      <c r="S91" s="32"/>
      <c r="T91" s="32">
        <v>2</v>
      </c>
      <c r="U91" s="32"/>
      <c r="V91" s="32"/>
      <c r="W91" s="32"/>
      <c r="X91" s="32">
        <v>2</v>
      </c>
      <c r="Y91" s="32"/>
      <c r="Z91" s="32"/>
      <c r="AA91" s="28">
        <f t="shared" si="15"/>
        <v>56</v>
      </c>
      <c r="AB91" s="35">
        <v>185.29</v>
      </c>
      <c r="AC91" s="66">
        <f t="shared" si="16"/>
        <v>241.29</v>
      </c>
      <c r="AD91" s="25">
        <v>0.00399375</v>
      </c>
      <c r="AE91" s="25">
        <v>0.002134375</v>
      </c>
      <c r="AF91" s="30">
        <f t="shared" si="17"/>
        <v>0.001859375</v>
      </c>
      <c r="AG91" s="32"/>
      <c r="AH91" s="32">
        <v>2</v>
      </c>
      <c r="AI91" s="32"/>
      <c r="AJ91" s="32">
        <v>2</v>
      </c>
      <c r="AK91" s="32"/>
      <c r="AL91" s="32"/>
      <c r="AM91" s="32"/>
      <c r="AN91" s="32">
        <v>2</v>
      </c>
      <c r="AO91" s="32"/>
      <c r="AP91" s="32">
        <v>2</v>
      </c>
      <c r="AQ91" s="32"/>
      <c r="AR91" s="32"/>
      <c r="AS91" s="32"/>
      <c r="AT91" s="32"/>
      <c r="AU91" s="32"/>
      <c r="AV91" s="32"/>
      <c r="AW91" s="32"/>
      <c r="AX91" s="32"/>
      <c r="AY91" s="31">
        <f t="shared" si="18"/>
        <v>8</v>
      </c>
      <c r="AZ91" s="28">
        <v>160.65</v>
      </c>
      <c r="BA91" s="78">
        <f t="shared" si="19"/>
        <v>168.65</v>
      </c>
      <c r="BB91" s="40">
        <f t="shared" si="20"/>
        <v>168.65</v>
      </c>
      <c r="BC91" s="32">
        <v>70</v>
      </c>
      <c r="BD91" s="27"/>
    </row>
    <row r="92" spans="1:56" ht="15" customHeight="1">
      <c r="A92" s="1">
        <v>71</v>
      </c>
      <c r="B92" s="63" t="s">
        <v>158</v>
      </c>
      <c r="C92" s="39">
        <v>2002</v>
      </c>
      <c r="D92" s="24" t="s">
        <v>174</v>
      </c>
      <c r="E92" s="39" t="s">
        <v>146</v>
      </c>
      <c r="F92" s="25">
        <v>0.01445023148148148</v>
      </c>
      <c r="G92" s="25">
        <v>0.01254375</v>
      </c>
      <c r="H92" s="26">
        <f t="shared" si="14"/>
        <v>0.0019064814814814812</v>
      </c>
      <c r="I92" s="15"/>
      <c r="J92" s="27">
        <v>2</v>
      </c>
      <c r="K92" s="27"/>
      <c r="L92" s="27"/>
      <c r="M92" s="27"/>
      <c r="N92" s="27"/>
      <c r="O92" s="27"/>
      <c r="P92" s="27">
        <v>2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8">
        <f t="shared" si="15"/>
        <v>4</v>
      </c>
      <c r="AB92" s="29">
        <v>164.72</v>
      </c>
      <c r="AC92" s="66">
        <f t="shared" si="16"/>
        <v>168.72</v>
      </c>
      <c r="AD92" s="25">
        <v>0.025555208333333333</v>
      </c>
      <c r="AE92" s="25">
        <v>0.023659953703703704</v>
      </c>
      <c r="AF92" s="30">
        <f t="shared" si="17"/>
        <v>0.0018952546296296287</v>
      </c>
      <c r="AG92" s="27"/>
      <c r="AH92" s="27"/>
      <c r="AI92" s="27"/>
      <c r="AJ92" s="27"/>
      <c r="AK92" s="27"/>
      <c r="AL92" s="27">
        <v>2</v>
      </c>
      <c r="AM92" s="27"/>
      <c r="AN92" s="27"/>
      <c r="AO92" s="27">
        <v>2</v>
      </c>
      <c r="AP92" s="27">
        <v>2</v>
      </c>
      <c r="AQ92" s="27"/>
      <c r="AR92" s="27"/>
      <c r="AS92" s="27"/>
      <c r="AT92" s="27"/>
      <c r="AU92" s="27"/>
      <c r="AV92" s="27"/>
      <c r="AW92" s="27"/>
      <c r="AX92" s="27"/>
      <c r="AY92" s="31">
        <f t="shared" si="18"/>
        <v>6</v>
      </c>
      <c r="AZ92" s="27">
        <v>163.75</v>
      </c>
      <c r="BA92" s="78">
        <f t="shared" si="19"/>
        <v>169.75</v>
      </c>
      <c r="BB92" s="40">
        <f t="shared" si="20"/>
        <v>168.72</v>
      </c>
      <c r="BC92" s="32">
        <v>71</v>
      </c>
      <c r="BD92" s="27"/>
    </row>
    <row r="93" spans="1:56" ht="15" customHeight="1">
      <c r="A93" s="1">
        <v>72</v>
      </c>
      <c r="B93" s="63" t="s">
        <v>120</v>
      </c>
      <c r="C93" s="39">
        <v>1999</v>
      </c>
      <c r="D93" s="39" t="s">
        <v>3</v>
      </c>
      <c r="E93" s="39" t="s">
        <v>141</v>
      </c>
      <c r="F93" s="25">
        <v>0.08379618055555556</v>
      </c>
      <c r="G93" s="25">
        <v>0.014624305555555557</v>
      </c>
      <c r="H93" s="26">
        <f aca="true" t="shared" si="21" ref="H93:H101">SUM(F93-G93)</f>
        <v>0.069171875</v>
      </c>
      <c r="I93" s="44"/>
      <c r="J93" s="32"/>
      <c r="K93" s="32"/>
      <c r="L93" s="32"/>
      <c r="M93" s="32"/>
      <c r="N93" s="32"/>
      <c r="O93" s="32">
        <v>50</v>
      </c>
      <c r="P93" s="32">
        <v>2</v>
      </c>
      <c r="Q93" s="32"/>
      <c r="R93" s="32">
        <v>2</v>
      </c>
      <c r="S93" s="32"/>
      <c r="T93" s="32"/>
      <c r="U93" s="32"/>
      <c r="V93" s="32"/>
      <c r="W93" s="32"/>
      <c r="X93" s="32"/>
      <c r="Y93" s="32"/>
      <c r="Z93" s="32"/>
      <c r="AA93" s="28">
        <f aca="true" t="shared" si="22" ref="AA93:AA99">SUM(I93+J93+K93+L93+M93+N93+O93+P93+Q93+R93+S93+T93+U93+V93+W93+X93+Y93+Z93)</f>
        <v>54</v>
      </c>
      <c r="AB93" s="35" t="s">
        <v>390</v>
      </c>
      <c r="AC93" s="35" t="s">
        <v>390</v>
      </c>
      <c r="AD93" s="25">
        <v>0.02896041666666667</v>
      </c>
      <c r="AE93" s="25">
        <v>0.027095833333333333</v>
      </c>
      <c r="AF93" s="30">
        <f aca="true" t="shared" si="23" ref="AF93:AF101">SUM(AD93-AE93)</f>
        <v>0.0018645833333333361</v>
      </c>
      <c r="AG93" s="32"/>
      <c r="AH93" s="32"/>
      <c r="AI93" s="32"/>
      <c r="AJ93" s="32"/>
      <c r="AK93" s="32"/>
      <c r="AL93" s="32"/>
      <c r="AM93" s="32"/>
      <c r="AN93" s="32">
        <v>2</v>
      </c>
      <c r="AO93" s="32"/>
      <c r="AP93" s="32"/>
      <c r="AQ93" s="32"/>
      <c r="AR93" s="32">
        <v>2</v>
      </c>
      <c r="AS93" s="32"/>
      <c r="AT93" s="32"/>
      <c r="AU93" s="32"/>
      <c r="AV93" s="32">
        <v>2</v>
      </c>
      <c r="AW93" s="32"/>
      <c r="AX93" s="32">
        <v>2</v>
      </c>
      <c r="AY93" s="31">
        <f aca="true" t="shared" si="24" ref="AY93:AY99">SUM(AG93+AH93+AI93+AJ93+AK93+AL93+AM93+AN93+AO93+AP93+AQ93+AR93+AS93+AT93+AU93+AV93+AW93+AX93)</f>
        <v>8</v>
      </c>
      <c r="AZ93" s="38">
        <v>161.1</v>
      </c>
      <c r="BA93" s="78">
        <f aca="true" t="shared" si="25" ref="BA93:BA99">SUM(AY93+AZ93)</f>
        <v>169.1</v>
      </c>
      <c r="BB93" s="40" t="s">
        <v>391</v>
      </c>
      <c r="BC93" s="32">
        <v>72</v>
      </c>
      <c r="BD93" s="27"/>
    </row>
    <row r="94" spans="1:56" ht="15" customHeight="1">
      <c r="A94" s="1">
        <v>73</v>
      </c>
      <c r="B94" s="63" t="s">
        <v>63</v>
      </c>
      <c r="C94" s="39">
        <v>2006</v>
      </c>
      <c r="D94" s="24" t="s">
        <v>3</v>
      </c>
      <c r="E94" s="39">
        <v>3</v>
      </c>
      <c r="F94" s="25">
        <v>2.5000810185185185</v>
      </c>
      <c r="G94" s="25">
        <v>0.03962488425925926</v>
      </c>
      <c r="H94" s="26">
        <f t="shared" si="21"/>
        <v>2.460456134259259</v>
      </c>
      <c r="I94" s="15"/>
      <c r="J94" s="27">
        <v>2</v>
      </c>
      <c r="K94" s="27"/>
      <c r="L94" s="27"/>
      <c r="M94" s="27"/>
      <c r="N94" s="27"/>
      <c r="O94" s="27"/>
      <c r="P94" s="27">
        <v>2</v>
      </c>
      <c r="Q94" s="27"/>
      <c r="R94" s="27"/>
      <c r="S94" s="27"/>
      <c r="T94" s="27"/>
      <c r="U94" s="27"/>
      <c r="V94" s="27">
        <v>2</v>
      </c>
      <c r="W94" s="27"/>
      <c r="X94" s="27"/>
      <c r="Y94" s="27"/>
      <c r="Z94" s="27"/>
      <c r="AA94" s="28">
        <f t="shared" si="22"/>
        <v>6</v>
      </c>
      <c r="AB94" s="29">
        <v>183.41</v>
      </c>
      <c r="AC94" s="66">
        <f aca="true" t="shared" si="26" ref="AC93:AC99">SUM(AA94+AB94)</f>
        <v>189.41</v>
      </c>
      <c r="AD94" s="25">
        <v>0.010396296296296296</v>
      </c>
      <c r="AE94" s="25">
        <v>0.00839513888888889</v>
      </c>
      <c r="AF94" s="30">
        <f t="shared" si="23"/>
        <v>0.0020011574074074064</v>
      </c>
      <c r="AG94" s="27"/>
      <c r="AH94" s="27"/>
      <c r="AI94" s="27"/>
      <c r="AJ94" s="27"/>
      <c r="AK94" s="27"/>
      <c r="AL94" s="27">
        <v>2</v>
      </c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31">
        <f t="shared" si="24"/>
        <v>2</v>
      </c>
      <c r="AZ94" s="27">
        <v>172.9</v>
      </c>
      <c r="BA94" s="78">
        <f t="shared" si="25"/>
        <v>174.9</v>
      </c>
      <c r="BB94" s="40">
        <f aca="true" t="shared" si="27" ref="BB93:BB99">MIN(AA94+AB94,AY94+AZ94)</f>
        <v>174.9</v>
      </c>
      <c r="BC94" s="32">
        <v>73</v>
      </c>
      <c r="BD94" s="27"/>
    </row>
    <row r="95" spans="1:56" ht="15" customHeight="1">
      <c r="A95" s="1">
        <v>74</v>
      </c>
      <c r="B95" s="63" t="s">
        <v>105</v>
      </c>
      <c r="C95" s="39">
        <v>2006</v>
      </c>
      <c r="D95" s="24" t="s">
        <v>5</v>
      </c>
      <c r="E95" s="2" t="s">
        <v>7</v>
      </c>
      <c r="F95" s="25">
        <v>0.024561921296296294</v>
      </c>
      <c r="G95" s="25">
        <v>0.022252546296296295</v>
      </c>
      <c r="H95" s="26">
        <f t="shared" si="21"/>
        <v>0.002309374999999999</v>
      </c>
      <c r="I95" s="15"/>
      <c r="J95" s="27">
        <v>2</v>
      </c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8">
        <f t="shared" si="22"/>
        <v>2</v>
      </c>
      <c r="AB95" s="29">
        <v>199.53</v>
      </c>
      <c r="AC95" s="66">
        <f t="shared" si="26"/>
        <v>201.53</v>
      </c>
      <c r="AD95" s="25">
        <v>0.03603252314814815</v>
      </c>
      <c r="AE95" s="25">
        <v>0.034051851851851854</v>
      </c>
      <c r="AF95" s="30">
        <f t="shared" si="23"/>
        <v>0.0019806712962962963</v>
      </c>
      <c r="AG95" s="27"/>
      <c r="AH95" s="27"/>
      <c r="AI95" s="27"/>
      <c r="AJ95" s="27">
        <v>2</v>
      </c>
      <c r="AK95" s="27"/>
      <c r="AL95" s="27"/>
      <c r="AM95" s="27"/>
      <c r="AN95" s="27">
        <v>2</v>
      </c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31">
        <f t="shared" si="24"/>
        <v>4</v>
      </c>
      <c r="AZ95" s="40">
        <v>171.13</v>
      </c>
      <c r="BA95" s="78">
        <f t="shared" si="25"/>
        <v>175.13</v>
      </c>
      <c r="BB95" s="40">
        <f t="shared" si="27"/>
        <v>175.13</v>
      </c>
      <c r="BC95" s="32">
        <v>74</v>
      </c>
      <c r="BD95" s="27"/>
    </row>
    <row r="96" spans="1:56" ht="15" customHeight="1">
      <c r="A96" s="1">
        <v>75</v>
      </c>
      <c r="B96" s="60" t="s">
        <v>81</v>
      </c>
      <c r="C96" s="24">
        <v>2007</v>
      </c>
      <c r="D96" s="24" t="s">
        <v>73</v>
      </c>
      <c r="E96" s="2" t="s">
        <v>186</v>
      </c>
      <c r="F96" s="25">
        <v>0.011174305555555555</v>
      </c>
      <c r="G96" s="25">
        <v>0.0090875</v>
      </c>
      <c r="H96" s="26">
        <f t="shared" si="21"/>
        <v>0.0020868055555555553</v>
      </c>
      <c r="I96" s="15">
        <v>2</v>
      </c>
      <c r="J96" s="27"/>
      <c r="K96" s="27"/>
      <c r="L96" s="27"/>
      <c r="M96" s="27"/>
      <c r="N96" s="27"/>
      <c r="O96" s="27">
        <v>50</v>
      </c>
      <c r="P96" s="27"/>
      <c r="Q96" s="27">
        <v>2</v>
      </c>
      <c r="R96" s="27"/>
      <c r="S96" s="27">
        <v>2</v>
      </c>
      <c r="T96" s="27"/>
      <c r="U96" s="27"/>
      <c r="V96" s="27"/>
      <c r="W96" s="27"/>
      <c r="X96" s="27"/>
      <c r="Y96" s="27">
        <v>2</v>
      </c>
      <c r="Z96" s="27"/>
      <c r="AA96" s="28">
        <f t="shared" si="22"/>
        <v>58</v>
      </c>
      <c r="AB96" s="29">
        <v>180.3</v>
      </c>
      <c r="AC96" s="66">
        <f t="shared" si="26"/>
        <v>238.3</v>
      </c>
      <c r="AD96" s="25">
        <v>0.02357673611111111</v>
      </c>
      <c r="AE96" s="25">
        <v>0.021563888888888886</v>
      </c>
      <c r="AF96" s="30">
        <f t="shared" si="23"/>
        <v>0.002012847222222225</v>
      </c>
      <c r="AG96" s="27"/>
      <c r="AH96" s="27">
        <v>2</v>
      </c>
      <c r="AI96" s="27"/>
      <c r="AJ96" s="27"/>
      <c r="AK96" s="27"/>
      <c r="AL96" s="27"/>
      <c r="AM96" s="27"/>
      <c r="AN96" s="27"/>
      <c r="AO96" s="27"/>
      <c r="AP96" s="27">
        <v>2</v>
      </c>
      <c r="AQ96" s="27">
        <v>2</v>
      </c>
      <c r="AR96" s="27"/>
      <c r="AS96" s="27"/>
      <c r="AT96" s="27"/>
      <c r="AU96" s="27">
        <v>2</v>
      </c>
      <c r="AV96" s="27"/>
      <c r="AW96" s="27"/>
      <c r="AX96" s="27"/>
      <c r="AY96" s="31">
        <f t="shared" si="24"/>
        <v>8</v>
      </c>
      <c r="AZ96" s="27">
        <v>173.91</v>
      </c>
      <c r="BA96" s="78">
        <f t="shared" si="25"/>
        <v>181.91</v>
      </c>
      <c r="BB96" s="40">
        <f t="shared" si="27"/>
        <v>181.91</v>
      </c>
      <c r="BC96" s="32">
        <v>75</v>
      </c>
      <c r="BD96" s="27"/>
    </row>
    <row r="97" spans="1:56" ht="15" customHeight="1">
      <c r="A97" s="1">
        <v>76</v>
      </c>
      <c r="B97" s="62" t="s">
        <v>281</v>
      </c>
      <c r="C97" s="72">
        <v>2001</v>
      </c>
      <c r="D97" s="24" t="s">
        <v>5</v>
      </c>
      <c r="E97" s="2" t="s">
        <v>7</v>
      </c>
      <c r="F97" s="25">
        <v>0.04166655092592592</v>
      </c>
      <c r="G97" s="25">
        <v>0.027120254629629633</v>
      </c>
      <c r="H97" s="26">
        <f t="shared" si="21"/>
        <v>0.01454629629629629</v>
      </c>
      <c r="I97" s="15"/>
      <c r="J97" s="27">
        <v>2</v>
      </c>
      <c r="K97" s="27">
        <v>2</v>
      </c>
      <c r="L97" s="27"/>
      <c r="M97" s="27"/>
      <c r="N97" s="27"/>
      <c r="O97" s="27"/>
      <c r="P97" s="27">
        <v>50</v>
      </c>
      <c r="Q97" s="27"/>
      <c r="R97" s="27">
        <v>2</v>
      </c>
      <c r="S97" s="27"/>
      <c r="T97" s="27"/>
      <c r="U97" s="27"/>
      <c r="V97" s="27"/>
      <c r="W97" s="27">
        <v>50</v>
      </c>
      <c r="X97" s="27">
        <v>50</v>
      </c>
      <c r="Y97" s="27">
        <v>50</v>
      </c>
      <c r="Z97" s="27">
        <v>50</v>
      </c>
      <c r="AA97" s="28">
        <f t="shared" si="22"/>
        <v>256</v>
      </c>
      <c r="AB97" s="35" t="s">
        <v>390</v>
      </c>
      <c r="AC97" s="35" t="s">
        <v>390</v>
      </c>
      <c r="AD97" s="25">
        <v>0.040885185185185184</v>
      </c>
      <c r="AE97" s="25">
        <v>0.038934027777777776</v>
      </c>
      <c r="AF97" s="30">
        <f t="shared" si="23"/>
        <v>0.0019511574074074084</v>
      </c>
      <c r="AG97" s="27"/>
      <c r="AH97" s="27"/>
      <c r="AI97" s="27"/>
      <c r="AJ97" s="27">
        <v>2</v>
      </c>
      <c r="AK97" s="27"/>
      <c r="AL97" s="27">
        <v>2</v>
      </c>
      <c r="AM97" s="27"/>
      <c r="AN97" s="27">
        <v>2</v>
      </c>
      <c r="AO97" s="27"/>
      <c r="AP97" s="27"/>
      <c r="AQ97" s="27">
        <v>2</v>
      </c>
      <c r="AR97" s="27">
        <v>2</v>
      </c>
      <c r="AS97" s="27"/>
      <c r="AT97" s="27"/>
      <c r="AU97" s="27">
        <v>2</v>
      </c>
      <c r="AV97" s="27">
        <v>2</v>
      </c>
      <c r="AW97" s="27">
        <v>2</v>
      </c>
      <c r="AX97" s="27"/>
      <c r="AY97" s="31">
        <f t="shared" si="24"/>
        <v>16</v>
      </c>
      <c r="AZ97" s="27">
        <v>168.58</v>
      </c>
      <c r="BA97" s="78">
        <f t="shared" si="25"/>
        <v>184.58</v>
      </c>
      <c r="BB97" s="40">
        <v>184.58</v>
      </c>
      <c r="BC97" s="32">
        <v>76</v>
      </c>
      <c r="BD97" s="27"/>
    </row>
    <row r="98" spans="1:56" ht="15" customHeight="1">
      <c r="A98" s="1">
        <v>77</v>
      </c>
      <c r="B98" s="71" t="s">
        <v>229</v>
      </c>
      <c r="C98" s="1">
        <v>2002</v>
      </c>
      <c r="D98" s="1" t="s">
        <v>174</v>
      </c>
      <c r="E98" s="2" t="s">
        <v>7</v>
      </c>
      <c r="F98" s="25">
        <v>0.0389244212962963</v>
      </c>
      <c r="G98" s="25">
        <v>0.03685</v>
      </c>
      <c r="H98" s="26">
        <f t="shared" si="21"/>
        <v>0.0020744212962963</v>
      </c>
      <c r="I98" s="15"/>
      <c r="J98" s="27">
        <v>2</v>
      </c>
      <c r="K98" s="27"/>
      <c r="L98" s="27"/>
      <c r="M98" s="27">
        <v>2</v>
      </c>
      <c r="N98" s="27"/>
      <c r="O98" s="27">
        <v>2</v>
      </c>
      <c r="P98" s="27"/>
      <c r="Q98" s="27"/>
      <c r="R98" s="27"/>
      <c r="S98" s="27"/>
      <c r="T98" s="27">
        <v>2</v>
      </c>
      <c r="U98" s="27"/>
      <c r="V98" s="27">
        <v>2</v>
      </c>
      <c r="W98" s="27"/>
      <c r="X98" s="27"/>
      <c r="Y98" s="27"/>
      <c r="Z98" s="27"/>
      <c r="AA98" s="28">
        <f t="shared" si="22"/>
        <v>10</v>
      </c>
      <c r="AB98" s="29">
        <v>179.23</v>
      </c>
      <c r="AC98" s="66">
        <f t="shared" si="26"/>
        <v>189.23</v>
      </c>
      <c r="AD98" s="25">
        <v>0.008679166666666667</v>
      </c>
      <c r="AE98" s="25">
        <v>0.006951967592592593</v>
      </c>
      <c r="AF98" s="30">
        <f t="shared" si="23"/>
        <v>0.0017271990740740737</v>
      </c>
      <c r="AG98" s="27"/>
      <c r="AH98" s="27">
        <v>2</v>
      </c>
      <c r="AI98" s="27"/>
      <c r="AJ98" s="27"/>
      <c r="AK98" s="27"/>
      <c r="AL98" s="27"/>
      <c r="AM98" s="27"/>
      <c r="AN98" s="27">
        <v>2</v>
      </c>
      <c r="AO98" s="27">
        <v>2</v>
      </c>
      <c r="AP98" s="27"/>
      <c r="AQ98" s="27"/>
      <c r="AR98" s="27"/>
      <c r="AS98" s="27"/>
      <c r="AT98" s="27"/>
      <c r="AU98" s="27"/>
      <c r="AV98" s="27">
        <v>2</v>
      </c>
      <c r="AW98" s="27"/>
      <c r="AX98" s="27"/>
      <c r="AY98" s="31">
        <f t="shared" si="24"/>
        <v>8</v>
      </c>
      <c r="AZ98" s="27">
        <v>194.23</v>
      </c>
      <c r="BA98" s="78">
        <f t="shared" si="25"/>
        <v>202.23</v>
      </c>
      <c r="BB98" s="40">
        <f t="shared" si="27"/>
        <v>189.23</v>
      </c>
      <c r="BC98" s="32">
        <v>77</v>
      </c>
      <c r="BD98" s="27"/>
    </row>
    <row r="99" spans="1:56" ht="15" customHeight="1">
      <c r="A99" s="1">
        <v>78</v>
      </c>
      <c r="B99" s="63" t="s">
        <v>125</v>
      </c>
      <c r="C99" s="39">
        <v>2003</v>
      </c>
      <c r="D99" s="24" t="s">
        <v>3</v>
      </c>
      <c r="E99" s="39" t="s">
        <v>7</v>
      </c>
      <c r="F99" s="25">
        <v>0.03702986111111111</v>
      </c>
      <c r="G99" s="25">
        <v>0.03476354166666667</v>
      </c>
      <c r="H99" s="26">
        <f t="shared" si="21"/>
        <v>0.0022663194444444423</v>
      </c>
      <c r="I99" s="15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8">
        <f t="shared" si="22"/>
        <v>0</v>
      </c>
      <c r="AB99" s="29">
        <v>195.81</v>
      </c>
      <c r="AC99" s="66">
        <f t="shared" si="26"/>
        <v>195.81</v>
      </c>
      <c r="AD99" s="25">
        <v>0.007240393518518518</v>
      </c>
      <c r="AE99" s="25">
        <v>0.004900578703703704</v>
      </c>
      <c r="AF99" s="30">
        <f t="shared" si="23"/>
        <v>0.0023398148148148145</v>
      </c>
      <c r="AG99" s="27"/>
      <c r="AH99" s="27"/>
      <c r="AI99" s="27"/>
      <c r="AJ99" s="27">
        <v>2</v>
      </c>
      <c r="AK99" s="27"/>
      <c r="AL99" s="27"/>
      <c r="AM99" s="27">
        <v>2</v>
      </c>
      <c r="AN99" s="27"/>
      <c r="AO99" s="27"/>
      <c r="AP99" s="27"/>
      <c r="AQ99" s="27"/>
      <c r="AR99" s="27"/>
      <c r="AS99" s="27"/>
      <c r="AT99" s="27"/>
      <c r="AU99" s="27"/>
      <c r="AV99" s="27">
        <v>2</v>
      </c>
      <c r="AW99" s="27"/>
      <c r="AX99" s="27"/>
      <c r="AY99" s="31">
        <f t="shared" si="24"/>
        <v>6</v>
      </c>
      <c r="AZ99" s="27">
        <v>202.16</v>
      </c>
      <c r="BA99" s="78">
        <f t="shared" si="25"/>
        <v>208.16</v>
      </c>
      <c r="BB99" s="40">
        <f t="shared" si="27"/>
        <v>195.81</v>
      </c>
      <c r="BC99" s="32">
        <v>78</v>
      </c>
      <c r="BD99" s="27"/>
    </row>
    <row r="100" spans="1:56" ht="15" customHeight="1">
      <c r="A100" s="1">
        <v>79</v>
      </c>
      <c r="B100" s="62" t="s">
        <v>155</v>
      </c>
      <c r="C100" s="72">
        <v>2003</v>
      </c>
      <c r="D100" s="24" t="s">
        <v>5</v>
      </c>
      <c r="E100" s="2" t="s">
        <v>7</v>
      </c>
      <c r="F100" s="25">
        <v>0.02932824074074074</v>
      </c>
      <c r="G100" s="25">
        <v>0.027113773148148144</v>
      </c>
      <c r="H100" s="26">
        <f>SUM(F100-G100)</f>
        <v>0.0022144675925925977</v>
      </c>
      <c r="I100" s="44"/>
      <c r="J100" s="32">
        <v>2</v>
      </c>
      <c r="K100" s="32"/>
      <c r="L100" s="32">
        <v>2</v>
      </c>
      <c r="M100" s="32"/>
      <c r="N100" s="32">
        <v>2</v>
      </c>
      <c r="O100" s="32"/>
      <c r="P100" s="32"/>
      <c r="Q100" s="32"/>
      <c r="R100" s="32">
        <v>50</v>
      </c>
      <c r="S100" s="32"/>
      <c r="T100" s="32"/>
      <c r="U100" s="32"/>
      <c r="V100" s="32">
        <v>50</v>
      </c>
      <c r="W100" s="32"/>
      <c r="X100" s="32">
        <v>2</v>
      </c>
      <c r="Y100" s="32"/>
      <c r="Z100" s="32"/>
      <c r="AA100" s="28">
        <f>SUM(I100+J100+K100+L100+M100+N100+O100+P100+Q100+R100+S100+T100+U100+V100+W100+X100+Y100+Z100)</f>
        <v>108</v>
      </c>
      <c r="AB100" s="35">
        <v>191.33</v>
      </c>
      <c r="AC100" s="66">
        <f>SUM(AA100+AB100)</f>
        <v>299.33000000000004</v>
      </c>
      <c r="AD100" s="25">
        <v>0.039785532407407405</v>
      </c>
      <c r="AE100" s="25">
        <v>0.037519444444444446</v>
      </c>
      <c r="AF100" s="30">
        <f>SUM(AD100-AE100)</f>
        <v>0.0022660879629629593</v>
      </c>
      <c r="AG100" s="32"/>
      <c r="AH100" s="32">
        <v>2</v>
      </c>
      <c r="AI100" s="32"/>
      <c r="AJ100" s="32"/>
      <c r="AK100" s="32"/>
      <c r="AL100" s="32">
        <v>2</v>
      </c>
      <c r="AM100" s="32"/>
      <c r="AN100" s="32"/>
      <c r="AO100" s="32"/>
      <c r="AP100" s="32">
        <v>2</v>
      </c>
      <c r="AQ100" s="32"/>
      <c r="AR100" s="32">
        <v>2</v>
      </c>
      <c r="AS100" s="32"/>
      <c r="AT100" s="32">
        <v>2</v>
      </c>
      <c r="AU100" s="32"/>
      <c r="AV100" s="32">
        <v>2</v>
      </c>
      <c r="AW100" s="32"/>
      <c r="AX100" s="32"/>
      <c r="AY100" s="31">
        <f>SUM(AG100+AH100+AI100+AJ100+AK100+AL100+AM100+AN100+AO100+AP100+AQ100+AR100+AS100+AT100+AU100+AV100+AW100+AX100)</f>
        <v>12</v>
      </c>
      <c r="AZ100" s="28">
        <v>195.79</v>
      </c>
      <c r="BA100" s="78">
        <f>SUM(AY100+AZ100)</f>
        <v>207.79</v>
      </c>
      <c r="BB100" s="40">
        <f>MIN(AA100+AB100,AY100+AZ100)</f>
        <v>207.79</v>
      </c>
      <c r="BC100" s="32">
        <v>79</v>
      </c>
      <c r="BD100" s="27"/>
    </row>
    <row r="102" spans="1:56" ht="33.75" customHeight="1">
      <c r="A102" s="188"/>
      <c r="B102" s="211"/>
      <c r="C102" s="210"/>
      <c r="D102" s="57"/>
      <c r="E102" s="189"/>
      <c r="F102" s="190"/>
      <c r="G102" s="190"/>
      <c r="H102" s="191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192"/>
      <c r="AB102" s="193"/>
      <c r="AC102" s="65"/>
      <c r="AD102" s="190"/>
      <c r="AE102" s="190"/>
      <c r="AF102" s="194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195"/>
      <c r="AZ102" s="197"/>
      <c r="BA102" s="196"/>
      <c r="BB102" s="197"/>
      <c r="BC102" s="11"/>
      <c r="BD102" s="7"/>
    </row>
    <row r="103" spans="1:58" s="81" customFormat="1" ht="13.5" customHeight="1">
      <c r="A103" s="346" t="s">
        <v>296</v>
      </c>
      <c r="B103" s="346"/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  <c r="AH103" s="346"/>
      <c r="AI103" s="346"/>
      <c r="AJ103" s="346"/>
      <c r="AK103" s="346"/>
      <c r="AL103" s="346"/>
      <c r="AM103" s="346"/>
      <c r="AN103" s="346"/>
      <c r="AO103" s="346"/>
      <c r="AP103" s="346"/>
      <c r="AQ103" s="346"/>
      <c r="AR103" s="346"/>
      <c r="AS103" s="346"/>
      <c r="AT103" s="346"/>
      <c r="AU103" s="346"/>
      <c r="AV103" s="346"/>
      <c r="AW103" s="346"/>
      <c r="AX103" s="346"/>
      <c r="AY103" s="346"/>
      <c r="AZ103" s="346"/>
      <c r="BA103" s="346"/>
      <c r="BB103" s="346"/>
      <c r="BC103" s="346"/>
      <c r="BD103" s="346"/>
      <c r="BE103" s="4"/>
      <c r="BF103" s="84"/>
    </row>
    <row r="104" spans="1:58" s="82" customFormat="1" ht="16.5" customHeight="1">
      <c r="A104" s="346" t="s">
        <v>310</v>
      </c>
      <c r="B104" s="346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4"/>
      <c r="BF104" s="151"/>
    </row>
    <row r="105" spans="1:58" s="81" customFormat="1" ht="15" customHeight="1">
      <c r="A105" s="381" t="s">
        <v>312</v>
      </c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  <c r="AQ105" s="381"/>
      <c r="AR105" s="381"/>
      <c r="AS105" s="381"/>
      <c r="AT105" s="381"/>
      <c r="AU105" s="381"/>
      <c r="AV105" s="381"/>
      <c r="AW105" s="381"/>
      <c r="AX105" s="381"/>
      <c r="AY105" s="381"/>
      <c r="AZ105" s="381"/>
      <c r="BA105" s="381"/>
      <c r="BB105" s="381"/>
      <c r="BC105" s="381"/>
      <c r="BD105" s="381"/>
      <c r="BE105" s="185"/>
      <c r="BF105" s="84"/>
    </row>
    <row r="106" spans="1:58" s="81" customFormat="1" ht="15.75" customHeight="1">
      <c r="A106" s="80"/>
      <c r="B106" s="89" t="s">
        <v>297</v>
      </c>
      <c r="C106" s="89"/>
      <c r="D106" s="89"/>
      <c r="G106" s="179"/>
      <c r="H106" s="89"/>
      <c r="I106" s="89"/>
      <c r="J106" s="88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8"/>
      <c r="AF106" s="89"/>
      <c r="AG106" s="89"/>
      <c r="AH106" s="88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8"/>
      <c r="BB106" s="89"/>
      <c r="BC106" s="382" t="s">
        <v>311</v>
      </c>
      <c r="BD106" s="382"/>
      <c r="BE106" s="86"/>
      <c r="BF106" s="84"/>
    </row>
    <row r="107" spans="1:66" ht="21" customHeight="1">
      <c r="A107" s="375" t="s">
        <v>135</v>
      </c>
      <c r="B107" s="364" t="s">
        <v>12</v>
      </c>
      <c r="C107" s="379" t="s">
        <v>321</v>
      </c>
      <c r="D107" s="376" t="s">
        <v>13</v>
      </c>
      <c r="E107" s="13" t="s">
        <v>14</v>
      </c>
      <c r="F107" s="378" t="s">
        <v>15</v>
      </c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70"/>
      <c r="AA107" s="366" t="s">
        <v>15</v>
      </c>
      <c r="AB107" s="367"/>
      <c r="AC107" s="368"/>
      <c r="AD107" s="369" t="s">
        <v>16</v>
      </c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70"/>
      <c r="AY107" s="371" t="s">
        <v>16</v>
      </c>
      <c r="AZ107" s="372"/>
      <c r="BA107" s="373"/>
      <c r="BB107" s="364" t="s">
        <v>48</v>
      </c>
      <c r="BC107" s="362" t="s">
        <v>17</v>
      </c>
      <c r="BD107" s="364" t="s">
        <v>133</v>
      </c>
      <c r="BE107" s="8"/>
      <c r="BF107" s="8"/>
      <c r="BG107" s="8"/>
      <c r="BH107" s="8"/>
      <c r="BI107" s="8"/>
      <c r="BJ107" s="8"/>
      <c r="BK107" s="8"/>
      <c r="BL107" s="8"/>
      <c r="BM107" s="8"/>
      <c r="BN107" s="8"/>
    </row>
    <row r="108" spans="1:66" ht="53.25" customHeight="1">
      <c r="A108" s="375"/>
      <c r="B108" s="365"/>
      <c r="C108" s="380"/>
      <c r="D108" s="377"/>
      <c r="E108" s="16" t="s">
        <v>18</v>
      </c>
      <c r="F108" s="17" t="s">
        <v>43</v>
      </c>
      <c r="G108" s="17" t="s">
        <v>44</v>
      </c>
      <c r="H108" s="18" t="s">
        <v>1</v>
      </c>
      <c r="I108" s="17">
        <v>1</v>
      </c>
      <c r="J108" s="17">
        <v>2</v>
      </c>
      <c r="K108" s="17">
        <v>3</v>
      </c>
      <c r="L108" s="17">
        <v>4</v>
      </c>
      <c r="M108" s="17">
        <v>5</v>
      </c>
      <c r="N108" s="17">
        <v>6</v>
      </c>
      <c r="O108" s="17">
        <v>7</v>
      </c>
      <c r="P108" s="17">
        <v>8</v>
      </c>
      <c r="Q108" s="17">
        <v>9</v>
      </c>
      <c r="R108" s="17">
        <v>10</v>
      </c>
      <c r="S108" s="17">
        <v>11</v>
      </c>
      <c r="T108" s="17">
        <v>12</v>
      </c>
      <c r="U108" s="17">
        <v>13</v>
      </c>
      <c r="V108" s="17">
        <v>14</v>
      </c>
      <c r="W108" s="17">
        <v>15</v>
      </c>
      <c r="X108" s="17">
        <v>16</v>
      </c>
      <c r="Y108" s="17">
        <v>17</v>
      </c>
      <c r="Z108" s="17">
        <v>18</v>
      </c>
      <c r="AA108" s="19" t="s">
        <v>2</v>
      </c>
      <c r="AB108" s="20" t="s">
        <v>1</v>
      </c>
      <c r="AC108" s="20" t="s">
        <v>45</v>
      </c>
      <c r="AD108" s="21" t="s">
        <v>43</v>
      </c>
      <c r="AE108" s="13" t="s">
        <v>44</v>
      </c>
      <c r="AF108" s="22" t="s">
        <v>1</v>
      </c>
      <c r="AG108" s="13">
        <v>1</v>
      </c>
      <c r="AH108" s="13">
        <v>2</v>
      </c>
      <c r="AI108" s="13">
        <v>3</v>
      </c>
      <c r="AJ108" s="13">
        <v>4</v>
      </c>
      <c r="AK108" s="13">
        <v>5</v>
      </c>
      <c r="AL108" s="13">
        <v>6</v>
      </c>
      <c r="AM108" s="13">
        <v>7</v>
      </c>
      <c r="AN108" s="13">
        <v>8</v>
      </c>
      <c r="AO108" s="13">
        <v>9</v>
      </c>
      <c r="AP108" s="13">
        <v>10</v>
      </c>
      <c r="AQ108" s="13">
        <v>11</v>
      </c>
      <c r="AR108" s="13">
        <v>12</v>
      </c>
      <c r="AS108" s="13">
        <v>13</v>
      </c>
      <c r="AT108" s="13">
        <v>14</v>
      </c>
      <c r="AU108" s="13">
        <v>15</v>
      </c>
      <c r="AV108" s="13">
        <v>16</v>
      </c>
      <c r="AW108" s="13">
        <v>17</v>
      </c>
      <c r="AX108" s="14">
        <v>18</v>
      </c>
      <c r="AY108" s="23" t="s">
        <v>2</v>
      </c>
      <c r="AZ108" s="19" t="s">
        <v>1</v>
      </c>
      <c r="BA108" s="149" t="s">
        <v>47</v>
      </c>
      <c r="BB108" s="374"/>
      <c r="BC108" s="363"/>
      <c r="BD108" s="365"/>
      <c r="BE108" s="8"/>
      <c r="BF108" s="8"/>
      <c r="BG108" s="8"/>
      <c r="BH108" s="8"/>
      <c r="BI108" s="8"/>
      <c r="BJ108" s="8"/>
      <c r="BK108" s="8"/>
      <c r="BL108" s="8"/>
      <c r="BM108" s="8"/>
      <c r="BN108" s="8"/>
    </row>
    <row r="109" spans="1:56" ht="15" customHeight="1">
      <c r="A109" s="1">
        <v>80</v>
      </c>
      <c r="B109" s="62" t="s">
        <v>150</v>
      </c>
      <c r="C109" s="72">
        <v>2006</v>
      </c>
      <c r="D109" s="24" t="s">
        <v>5</v>
      </c>
      <c r="E109" s="2" t="s">
        <v>7</v>
      </c>
      <c r="F109" s="25">
        <v>0.00867951388888889</v>
      </c>
      <c r="G109" s="25">
        <v>0.0063013888888888885</v>
      </c>
      <c r="H109" s="26">
        <f t="shared" si="14"/>
        <v>0.002378125000000001</v>
      </c>
      <c r="I109" s="44"/>
      <c r="J109" s="32"/>
      <c r="K109" s="32"/>
      <c r="L109" s="32"/>
      <c r="M109" s="32"/>
      <c r="N109" s="32"/>
      <c r="O109" s="32"/>
      <c r="P109" s="32">
        <v>2</v>
      </c>
      <c r="Q109" s="32"/>
      <c r="R109" s="32"/>
      <c r="S109" s="32"/>
      <c r="T109" s="32"/>
      <c r="U109" s="32"/>
      <c r="V109" s="32"/>
      <c r="W109" s="32"/>
      <c r="X109" s="32">
        <v>2</v>
      </c>
      <c r="Y109" s="32"/>
      <c r="Z109" s="32">
        <v>2</v>
      </c>
      <c r="AA109" s="28">
        <f t="shared" si="15"/>
        <v>6</v>
      </c>
      <c r="AB109" s="35">
        <v>205.47</v>
      </c>
      <c r="AC109" s="66">
        <f t="shared" si="16"/>
        <v>211.47</v>
      </c>
      <c r="AD109" s="25">
        <v>0.019618402777777776</v>
      </c>
      <c r="AE109" s="25">
        <v>0.017416898148148147</v>
      </c>
      <c r="AF109" s="30">
        <f t="shared" si="17"/>
        <v>0.0022015046296296296</v>
      </c>
      <c r="AG109" s="32"/>
      <c r="AH109" s="32">
        <v>2</v>
      </c>
      <c r="AI109" s="32"/>
      <c r="AJ109" s="32"/>
      <c r="AK109" s="32">
        <v>2</v>
      </c>
      <c r="AL109" s="32"/>
      <c r="AM109" s="32">
        <v>2</v>
      </c>
      <c r="AN109" s="32"/>
      <c r="AO109" s="32"/>
      <c r="AP109" s="32"/>
      <c r="AQ109" s="32"/>
      <c r="AR109" s="32"/>
      <c r="AS109" s="32"/>
      <c r="AT109" s="32">
        <v>50</v>
      </c>
      <c r="AU109" s="32"/>
      <c r="AV109" s="32"/>
      <c r="AW109" s="32"/>
      <c r="AX109" s="32"/>
      <c r="AY109" s="31">
        <f t="shared" si="18"/>
        <v>56</v>
      </c>
      <c r="AZ109" s="28">
        <v>190.21</v>
      </c>
      <c r="BA109" s="78">
        <f t="shared" si="19"/>
        <v>246.21</v>
      </c>
      <c r="BB109" s="40">
        <f t="shared" si="20"/>
        <v>211.47</v>
      </c>
      <c r="BC109" s="32">
        <v>80</v>
      </c>
      <c r="BD109" s="27"/>
    </row>
    <row r="110" spans="1:56" ht="15" customHeight="1">
      <c r="A110" s="1">
        <v>81</v>
      </c>
      <c r="B110" s="62" t="s">
        <v>147</v>
      </c>
      <c r="C110" s="72">
        <v>2001</v>
      </c>
      <c r="D110" s="24" t="s">
        <v>5</v>
      </c>
      <c r="E110" s="2" t="s">
        <v>7</v>
      </c>
      <c r="F110" s="25">
        <v>0.0076569444444444445</v>
      </c>
      <c r="G110" s="25">
        <v>0.005618402777777778</v>
      </c>
      <c r="H110" s="26">
        <f t="shared" si="14"/>
        <v>0.002038541666666667</v>
      </c>
      <c r="I110" s="44"/>
      <c r="J110" s="32">
        <v>2</v>
      </c>
      <c r="K110" s="32"/>
      <c r="L110" s="32"/>
      <c r="M110" s="32">
        <v>2</v>
      </c>
      <c r="N110" s="32">
        <v>50</v>
      </c>
      <c r="O110" s="32"/>
      <c r="P110" s="32"/>
      <c r="Q110" s="32"/>
      <c r="R110" s="32"/>
      <c r="S110" s="32">
        <v>2</v>
      </c>
      <c r="T110" s="32"/>
      <c r="U110" s="32"/>
      <c r="V110" s="32">
        <v>2</v>
      </c>
      <c r="W110" s="32"/>
      <c r="X110" s="32">
        <v>2</v>
      </c>
      <c r="Y110" s="32"/>
      <c r="Z110" s="32">
        <v>50</v>
      </c>
      <c r="AA110" s="28">
        <f t="shared" si="15"/>
        <v>110</v>
      </c>
      <c r="AB110" s="35">
        <v>176.13</v>
      </c>
      <c r="AC110" s="66">
        <f t="shared" si="16"/>
        <v>286.13</v>
      </c>
      <c r="AD110" s="25">
        <v>0.018533680555555557</v>
      </c>
      <c r="AE110" s="25">
        <v>0.01671203703703704</v>
      </c>
      <c r="AF110" s="30">
        <f t="shared" si="17"/>
        <v>0.0018216435185185176</v>
      </c>
      <c r="AG110" s="32"/>
      <c r="AH110" s="32">
        <v>2</v>
      </c>
      <c r="AI110" s="32"/>
      <c r="AJ110" s="32"/>
      <c r="AK110" s="32">
        <v>2</v>
      </c>
      <c r="AL110" s="32">
        <v>2</v>
      </c>
      <c r="AM110" s="32">
        <v>2</v>
      </c>
      <c r="AN110" s="32"/>
      <c r="AO110" s="32"/>
      <c r="AP110" s="32"/>
      <c r="AQ110" s="32"/>
      <c r="AR110" s="32"/>
      <c r="AS110" s="32"/>
      <c r="AT110" s="32">
        <v>50</v>
      </c>
      <c r="AU110" s="32"/>
      <c r="AV110" s="32">
        <v>2</v>
      </c>
      <c r="AW110" s="32"/>
      <c r="AX110" s="32"/>
      <c r="AY110" s="31">
        <f t="shared" si="18"/>
        <v>60</v>
      </c>
      <c r="AZ110" s="28">
        <v>157.39</v>
      </c>
      <c r="BA110" s="78">
        <f t="shared" si="19"/>
        <v>217.39</v>
      </c>
      <c r="BB110" s="40">
        <f t="shared" si="20"/>
        <v>217.39</v>
      </c>
      <c r="BC110" s="32">
        <v>81</v>
      </c>
      <c r="BD110" s="27"/>
    </row>
    <row r="111" spans="1:56" ht="15" customHeight="1">
      <c r="A111" s="1">
        <v>82</v>
      </c>
      <c r="B111" s="71" t="s">
        <v>231</v>
      </c>
      <c r="C111" s="1">
        <v>2000</v>
      </c>
      <c r="D111" s="1" t="s">
        <v>174</v>
      </c>
      <c r="E111" s="2" t="s">
        <v>7</v>
      </c>
      <c r="F111" s="25">
        <v>0.04754490740740741</v>
      </c>
      <c r="G111" s="25">
        <v>0.03823587962962963</v>
      </c>
      <c r="H111" s="26">
        <f t="shared" si="14"/>
        <v>0.009309027777777784</v>
      </c>
      <c r="I111" s="44"/>
      <c r="J111" s="32">
        <v>2</v>
      </c>
      <c r="K111" s="32">
        <v>2</v>
      </c>
      <c r="L111" s="32"/>
      <c r="M111" s="32">
        <v>2</v>
      </c>
      <c r="N111" s="32">
        <v>50</v>
      </c>
      <c r="O111" s="32">
        <v>2</v>
      </c>
      <c r="P111" s="32">
        <v>2</v>
      </c>
      <c r="Q111" s="32"/>
      <c r="R111" s="32"/>
      <c r="S111" s="32">
        <v>2</v>
      </c>
      <c r="T111" s="32"/>
      <c r="U111" s="32"/>
      <c r="V111" s="32">
        <v>2</v>
      </c>
      <c r="W111" s="32">
        <v>2</v>
      </c>
      <c r="X111" s="32">
        <v>50</v>
      </c>
      <c r="Y111" s="32">
        <v>50</v>
      </c>
      <c r="Z111" s="32"/>
      <c r="AA111" s="28">
        <f t="shared" si="15"/>
        <v>166</v>
      </c>
      <c r="AB111" s="35">
        <v>804.3</v>
      </c>
      <c r="AC111" s="66">
        <f t="shared" si="16"/>
        <v>970.3</v>
      </c>
      <c r="AD111" s="25">
        <v>0.010798263888888888</v>
      </c>
      <c r="AE111" s="25">
        <v>0.008369212962962962</v>
      </c>
      <c r="AF111" s="30">
        <f t="shared" si="17"/>
        <v>0.0024290509259259265</v>
      </c>
      <c r="AG111" s="32"/>
      <c r="AH111" s="32">
        <v>2</v>
      </c>
      <c r="AI111" s="32"/>
      <c r="AJ111" s="32"/>
      <c r="AK111" s="32"/>
      <c r="AL111" s="32"/>
      <c r="AM111" s="32"/>
      <c r="AN111" s="32">
        <v>2</v>
      </c>
      <c r="AO111" s="32">
        <v>2</v>
      </c>
      <c r="AP111" s="32"/>
      <c r="AQ111" s="32">
        <v>2</v>
      </c>
      <c r="AR111" s="32"/>
      <c r="AS111" s="32"/>
      <c r="AT111" s="32"/>
      <c r="AU111" s="32"/>
      <c r="AV111" s="32"/>
      <c r="AW111" s="32"/>
      <c r="AX111" s="32"/>
      <c r="AY111" s="31">
        <f t="shared" si="18"/>
        <v>8</v>
      </c>
      <c r="AZ111" s="28">
        <v>209.87</v>
      </c>
      <c r="BA111" s="78">
        <f t="shared" si="19"/>
        <v>217.87</v>
      </c>
      <c r="BB111" s="40">
        <f t="shared" si="20"/>
        <v>217.87</v>
      </c>
      <c r="BC111" s="32">
        <v>82</v>
      </c>
      <c r="BD111" s="27"/>
    </row>
    <row r="112" spans="1:56" ht="15" customHeight="1">
      <c r="A112" s="1">
        <v>83</v>
      </c>
      <c r="B112" s="62" t="s">
        <v>152</v>
      </c>
      <c r="C112" s="72">
        <v>2002</v>
      </c>
      <c r="D112" s="24" t="s">
        <v>5</v>
      </c>
      <c r="E112" s="2" t="s">
        <v>7</v>
      </c>
      <c r="F112" s="25">
        <v>0.04315752314814814</v>
      </c>
      <c r="G112" s="25">
        <v>0.04102025462962963</v>
      </c>
      <c r="H112" s="26">
        <f t="shared" si="14"/>
        <v>0.0021372685185185106</v>
      </c>
      <c r="I112" s="15"/>
      <c r="J112" s="27"/>
      <c r="K112" s="27"/>
      <c r="L112" s="27"/>
      <c r="M112" s="27">
        <v>2</v>
      </c>
      <c r="N112" s="27"/>
      <c r="O112" s="27"/>
      <c r="P112" s="27"/>
      <c r="Q112" s="27"/>
      <c r="R112" s="27"/>
      <c r="S112" s="27">
        <v>2</v>
      </c>
      <c r="T112" s="27">
        <v>50</v>
      </c>
      <c r="U112" s="27"/>
      <c r="V112" s="27"/>
      <c r="W112" s="27"/>
      <c r="X112" s="27"/>
      <c r="Y112" s="27"/>
      <c r="Z112" s="27">
        <v>50</v>
      </c>
      <c r="AA112" s="28">
        <f t="shared" si="15"/>
        <v>104</v>
      </c>
      <c r="AB112" s="29">
        <v>184.66</v>
      </c>
      <c r="AC112" s="66">
        <f t="shared" si="16"/>
        <v>288.65999999999997</v>
      </c>
      <c r="AD112" s="25">
        <v>0.012398958333333335</v>
      </c>
      <c r="AE112" s="25">
        <v>0.010441319444444444</v>
      </c>
      <c r="AF112" s="30">
        <f t="shared" si="17"/>
        <v>0.0019576388888888907</v>
      </c>
      <c r="AG112" s="27"/>
      <c r="AH112" s="27"/>
      <c r="AI112" s="27">
        <v>2</v>
      </c>
      <c r="AJ112" s="27"/>
      <c r="AK112" s="27">
        <v>2</v>
      </c>
      <c r="AL112" s="27"/>
      <c r="AM112" s="27">
        <v>2</v>
      </c>
      <c r="AN112" s="27"/>
      <c r="AO112" s="27"/>
      <c r="AP112" s="27"/>
      <c r="AQ112" s="27"/>
      <c r="AR112" s="27">
        <v>50</v>
      </c>
      <c r="AS112" s="27"/>
      <c r="AT112" s="27"/>
      <c r="AU112" s="27"/>
      <c r="AV112" s="27"/>
      <c r="AW112" s="27"/>
      <c r="AX112" s="27">
        <v>2</v>
      </c>
      <c r="AY112" s="31">
        <f t="shared" si="18"/>
        <v>58</v>
      </c>
      <c r="AZ112" s="27">
        <v>169.14</v>
      </c>
      <c r="BA112" s="78">
        <f t="shared" si="19"/>
        <v>227.14</v>
      </c>
      <c r="BB112" s="40">
        <f t="shared" si="20"/>
        <v>227.14</v>
      </c>
      <c r="BC112" s="32">
        <v>83</v>
      </c>
      <c r="BD112" s="27"/>
    </row>
    <row r="113" spans="1:56" ht="15" customHeight="1">
      <c r="A113" s="1">
        <v>84</v>
      </c>
      <c r="B113" s="71" t="s">
        <v>236</v>
      </c>
      <c r="C113" s="1">
        <v>2002</v>
      </c>
      <c r="D113" s="1" t="s">
        <v>174</v>
      </c>
      <c r="E113" s="2" t="s">
        <v>7</v>
      </c>
      <c r="F113" s="25">
        <v>0.03551574074074074</v>
      </c>
      <c r="G113" s="25">
        <v>0.03337164351851852</v>
      </c>
      <c r="H113" s="26">
        <f t="shared" si="14"/>
        <v>0.0021440972222222174</v>
      </c>
      <c r="I113" s="44"/>
      <c r="J113" s="32"/>
      <c r="K113" s="32"/>
      <c r="L113" s="32"/>
      <c r="M113" s="32"/>
      <c r="N113" s="32"/>
      <c r="O113" s="32"/>
      <c r="P113" s="32">
        <v>2</v>
      </c>
      <c r="Q113" s="32"/>
      <c r="R113" s="32"/>
      <c r="S113" s="32">
        <v>50</v>
      </c>
      <c r="T113" s="32"/>
      <c r="U113" s="32"/>
      <c r="V113" s="32"/>
      <c r="W113" s="32"/>
      <c r="X113" s="32">
        <v>2</v>
      </c>
      <c r="Y113" s="32"/>
      <c r="Z113" s="32">
        <v>2</v>
      </c>
      <c r="AA113" s="28">
        <f t="shared" si="15"/>
        <v>56</v>
      </c>
      <c r="AB113" s="35">
        <v>185.25</v>
      </c>
      <c r="AC113" s="66">
        <f t="shared" si="16"/>
        <v>241.25</v>
      </c>
      <c r="AD113" s="25">
        <v>0.004835763888888889</v>
      </c>
      <c r="AE113" s="25">
        <v>0.002820717592592593</v>
      </c>
      <c r="AF113" s="30">
        <f t="shared" si="17"/>
        <v>0.0020150462962962956</v>
      </c>
      <c r="AG113" s="32"/>
      <c r="AH113" s="32">
        <v>2</v>
      </c>
      <c r="AI113" s="32"/>
      <c r="AJ113" s="32"/>
      <c r="AK113" s="32"/>
      <c r="AL113" s="32"/>
      <c r="AM113" s="32"/>
      <c r="AN113" s="32"/>
      <c r="AO113" s="32"/>
      <c r="AP113" s="32">
        <v>2</v>
      </c>
      <c r="AQ113" s="32"/>
      <c r="AR113" s="32"/>
      <c r="AS113" s="32"/>
      <c r="AT113" s="32">
        <v>50</v>
      </c>
      <c r="AU113" s="32"/>
      <c r="AV113" s="32">
        <v>2</v>
      </c>
      <c r="AW113" s="32">
        <v>50</v>
      </c>
      <c r="AX113" s="32">
        <v>50</v>
      </c>
      <c r="AY113" s="31">
        <f t="shared" si="18"/>
        <v>156</v>
      </c>
      <c r="AZ113" s="28">
        <v>174.1</v>
      </c>
      <c r="BA113" s="78">
        <f t="shared" si="19"/>
        <v>330.1</v>
      </c>
      <c r="BB113" s="40">
        <f t="shared" si="20"/>
        <v>241.25</v>
      </c>
      <c r="BC113" s="32">
        <v>84</v>
      </c>
      <c r="BD113" s="27"/>
    </row>
    <row r="114" spans="1:56" ht="15" customHeight="1">
      <c r="A114" s="1">
        <v>85</v>
      </c>
      <c r="B114" s="60" t="s">
        <v>127</v>
      </c>
      <c r="C114" s="24">
        <v>2003</v>
      </c>
      <c r="D114" s="24" t="s">
        <v>5</v>
      </c>
      <c r="E114" s="2">
        <v>2</v>
      </c>
      <c r="F114" s="25">
        <v>0.027191087962962962</v>
      </c>
      <c r="G114" s="25">
        <v>0.025009722222222225</v>
      </c>
      <c r="H114" s="26">
        <f t="shared" si="14"/>
        <v>0.002181365740740737</v>
      </c>
      <c r="I114" s="44"/>
      <c r="J114" s="32"/>
      <c r="K114" s="32"/>
      <c r="L114" s="32"/>
      <c r="M114" s="32"/>
      <c r="N114" s="32"/>
      <c r="O114" s="32">
        <v>50</v>
      </c>
      <c r="P114" s="32"/>
      <c r="Q114" s="32"/>
      <c r="R114" s="32"/>
      <c r="S114" s="32"/>
      <c r="T114" s="32"/>
      <c r="U114" s="32">
        <v>2</v>
      </c>
      <c r="V114" s="32"/>
      <c r="W114" s="32">
        <v>2</v>
      </c>
      <c r="X114" s="32"/>
      <c r="Y114" s="32"/>
      <c r="Z114" s="32"/>
      <c r="AA114" s="28">
        <f t="shared" si="15"/>
        <v>54</v>
      </c>
      <c r="AB114" s="35">
        <v>188.47</v>
      </c>
      <c r="AC114" s="66">
        <f t="shared" si="16"/>
        <v>242.47</v>
      </c>
      <c r="AD114" s="25">
        <v>0.03776747685185185</v>
      </c>
      <c r="AE114" s="25">
        <v>0.035453935185185186</v>
      </c>
      <c r="AF114" s="30">
        <f t="shared" si="17"/>
        <v>0.0023135416666666617</v>
      </c>
      <c r="AG114" s="32"/>
      <c r="AH114" s="32">
        <v>2</v>
      </c>
      <c r="AI114" s="32">
        <v>2</v>
      </c>
      <c r="AJ114" s="32"/>
      <c r="AK114" s="32"/>
      <c r="AL114" s="32">
        <v>2</v>
      </c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>
        <v>50</v>
      </c>
      <c r="AX114" s="32"/>
      <c r="AY114" s="31">
        <f t="shared" si="18"/>
        <v>56</v>
      </c>
      <c r="AZ114" s="28">
        <v>199.89</v>
      </c>
      <c r="BA114" s="78">
        <f t="shared" si="19"/>
        <v>255.89</v>
      </c>
      <c r="BB114" s="40">
        <f t="shared" si="20"/>
        <v>242.47</v>
      </c>
      <c r="BC114" s="32">
        <v>85</v>
      </c>
      <c r="BD114" s="27"/>
    </row>
    <row r="115" spans="1:56" ht="15" customHeight="1">
      <c r="A115" s="1">
        <v>86</v>
      </c>
      <c r="B115" s="61" t="s">
        <v>100</v>
      </c>
      <c r="C115" s="39">
        <v>2000</v>
      </c>
      <c r="D115" s="24" t="s">
        <v>5</v>
      </c>
      <c r="E115" s="2" t="s">
        <v>7</v>
      </c>
      <c r="F115" s="25">
        <v>0.004523611111111111</v>
      </c>
      <c r="G115" s="25">
        <v>0.002847453703703704</v>
      </c>
      <c r="H115" s="26">
        <f t="shared" si="14"/>
        <v>0.001676157407407407</v>
      </c>
      <c r="I115" s="44"/>
      <c r="J115" s="32"/>
      <c r="K115" s="32">
        <v>2</v>
      </c>
      <c r="L115" s="32"/>
      <c r="M115" s="32"/>
      <c r="N115" s="32"/>
      <c r="O115" s="32"/>
      <c r="P115" s="32">
        <v>50</v>
      </c>
      <c r="Q115" s="32"/>
      <c r="R115" s="32"/>
      <c r="S115" s="32">
        <v>2</v>
      </c>
      <c r="T115" s="32"/>
      <c r="U115" s="32">
        <v>2</v>
      </c>
      <c r="V115" s="32"/>
      <c r="W115" s="32"/>
      <c r="X115" s="32">
        <v>50</v>
      </c>
      <c r="Y115" s="32">
        <v>2</v>
      </c>
      <c r="Z115" s="32"/>
      <c r="AA115" s="28">
        <f t="shared" si="15"/>
        <v>108</v>
      </c>
      <c r="AB115" s="35">
        <v>144.82</v>
      </c>
      <c r="AC115" s="66">
        <f t="shared" si="16"/>
        <v>252.82</v>
      </c>
      <c r="AD115" s="25">
        <v>0.01615277777777778</v>
      </c>
      <c r="AE115" s="25">
        <v>0.013916666666666666</v>
      </c>
      <c r="AF115" s="30">
        <f t="shared" si="17"/>
        <v>0.002236111111111114</v>
      </c>
      <c r="AG115" s="32"/>
      <c r="AH115" s="32">
        <v>2</v>
      </c>
      <c r="AI115" s="32"/>
      <c r="AJ115" s="32"/>
      <c r="AK115" s="32"/>
      <c r="AL115" s="32"/>
      <c r="AM115" s="32"/>
      <c r="AN115" s="32"/>
      <c r="AO115" s="32"/>
      <c r="AP115" s="32">
        <v>50</v>
      </c>
      <c r="AQ115" s="32"/>
      <c r="AR115" s="32"/>
      <c r="AS115" s="32"/>
      <c r="AT115" s="32"/>
      <c r="AU115" s="32"/>
      <c r="AV115" s="32">
        <v>2</v>
      </c>
      <c r="AW115" s="32"/>
      <c r="AX115" s="32"/>
      <c r="AY115" s="31">
        <f t="shared" si="18"/>
        <v>54</v>
      </c>
      <c r="AZ115" s="28">
        <v>193.2</v>
      </c>
      <c r="BA115" s="78">
        <f t="shared" si="19"/>
        <v>247.2</v>
      </c>
      <c r="BB115" s="40">
        <f t="shared" si="20"/>
        <v>247.2</v>
      </c>
      <c r="BC115" s="32">
        <v>86</v>
      </c>
      <c r="BD115" s="27"/>
    </row>
    <row r="116" spans="1:56" ht="15" customHeight="1">
      <c r="A116" s="1">
        <v>87</v>
      </c>
      <c r="B116" s="62" t="s">
        <v>153</v>
      </c>
      <c r="C116" s="72">
        <v>2003</v>
      </c>
      <c r="D116" s="24" t="s">
        <v>5</v>
      </c>
      <c r="E116" s="2" t="s">
        <v>7</v>
      </c>
      <c r="F116" s="25">
        <v>0.031020023148148144</v>
      </c>
      <c r="G116" s="25">
        <v>0.027821180555555557</v>
      </c>
      <c r="H116" s="26">
        <f t="shared" si="14"/>
        <v>0.0031988425925925865</v>
      </c>
      <c r="I116" s="44"/>
      <c r="J116" s="32"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>
        <v>2</v>
      </c>
      <c r="V116" s="32"/>
      <c r="W116" s="32"/>
      <c r="X116" s="32"/>
      <c r="Y116" s="32"/>
      <c r="Z116" s="32"/>
      <c r="AA116" s="28">
        <f t="shared" si="15"/>
        <v>4</v>
      </c>
      <c r="AB116" s="37">
        <v>276.38</v>
      </c>
      <c r="AC116" s="66">
        <f t="shared" si="16"/>
        <v>280.38</v>
      </c>
      <c r="AD116" s="25">
        <v>0.0425099537037037</v>
      </c>
      <c r="AE116" s="25">
        <v>0.03963564814814815</v>
      </c>
      <c r="AF116" s="30">
        <f t="shared" si="17"/>
        <v>0.0028743055555555536</v>
      </c>
      <c r="AG116" s="32"/>
      <c r="AH116" s="32"/>
      <c r="AI116" s="32"/>
      <c r="AJ116" s="32"/>
      <c r="AK116" s="32"/>
      <c r="AL116" s="32"/>
      <c r="AM116" s="32"/>
      <c r="AN116" s="32">
        <v>2</v>
      </c>
      <c r="AO116" s="32"/>
      <c r="AP116" s="32"/>
      <c r="AQ116" s="32"/>
      <c r="AR116" s="32"/>
      <c r="AS116" s="32"/>
      <c r="AT116" s="32">
        <v>2</v>
      </c>
      <c r="AU116" s="32"/>
      <c r="AV116" s="32"/>
      <c r="AW116" s="32"/>
      <c r="AX116" s="32"/>
      <c r="AY116" s="31">
        <f t="shared" si="18"/>
        <v>4</v>
      </c>
      <c r="AZ116" s="28">
        <v>248.34</v>
      </c>
      <c r="BA116" s="78">
        <f t="shared" si="19"/>
        <v>252.34</v>
      </c>
      <c r="BB116" s="40">
        <f t="shared" si="20"/>
        <v>252.34</v>
      </c>
      <c r="BC116" s="32">
        <v>87</v>
      </c>
      <c r="BD116" s="27"/>
    </row>
    <row r="117" spans="1:56" ht="15" customHeight="1">
      <c r="A117" s="1">
        <v>88</v>
      </c>
      <c r="B117" s="71" t="s">
        <v>290</v>
      </c>
      <c r="C117" s="1">
        <v>2006</v>
      </c>
      <c r="D117" s="1" t="s">
        <v>3</v>
      </c>
      <c r="E117" s="2" t="s">
        <v>7</v>
      </c>
      <c r="F117" s="25">
        <v>0.01917650462962963</v>
      </c>
      <c r="G117" s="25">
        <v>0.016713310185185185</v>
      </c>
      <c r="H117" s="26">
        <f t="shared" si="14"/>
        <v>0.002463194444444445</v>
      </c>
      <c r="I117" s="44"/>
      <c r="J117" s="32"/>
      <c r="K117" s="32">
        <v>2</v>
      </c>
      <c r="L117" s="32"/>
      <c r="M117" s="32">
        <v>2</v>
      </c>
      <c r="N117" s="32">
        <v>2</v>
      </c>
      <c r="O117" s="32">
        <v>2</v>
      </c>
      <c r="P117" s="32"/>
      <c r="Q117" s="32">
        <v>2</v>
      </c>
      <c r="R117" s="32">
        <v>2</v>
      </c>
      <c r="S117" s="32">
        <v>50</v>
      </c>
      <c r="T117" s="32">
        <v>2</v>
      </c>
      <c r="U117" s="32"/>
      <c r="V117" s="32"/>
      <c r="W117" s="32"/>
      <c r="X117" s="32"/>
      <c r="Y117" s="32">
        <v>2</v>
      </c>
      <c r="Z117" s="32"/>
      <c r="AA117" s="28">
        <f t="shared" si="15"/>
        <v>66</v>
      </c>
      <c r="AB117" s="37">
        <v>212.82</v>
      </c>
      <c r="AC117" s="66">
        <f t="shared" si="16"/>
        <v>278.82</v>
      </c>
      <c r="AD117" s="25">
        <v>0.030515046296296297</v>
      </c>
      <c r="AE117" s="25">
        <v>0.02797094907407407</v>
      </c>
      <c r="AF117" s="30">
        <f t="shared" si="17"/>
        <v>0.0025440972222222254</v>
      </c>
      <c r="AG117" s="32">
        <v>2</v>
      </c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>
        <v>50</v>
      </c>
      <c r="AU117" s="32"/>
      <c r="AV117" s="32">
        <v>2</v>
      </c>
      <c r="AW117" s="32">
        <v>50</v>
      </c>
      <c r="AX117" s="32"/>
      <c r="AY117" s="31">
        <f t="shared" si="18"/>
        <v>104</v>
      </c>
      <c r="AZ117" s="28">
        <v>219.81</v>
      </c>
      <c r="BA117" s="78">
        <f t="shared" si="19"/>
        <v>323.81</v>
      </c>
      <c r="BB117" s="40">
        <f t="shared" si="20"/>
        <v>278.82</v>
      </c>
      <c r="BC117" s="32">
        <v>88</v>
      </c>
      <c r="BD117" s="27"/>
    </row>
    <row r="118" spans="1:56" ht="15" customHeight="1">
      <c r="A118" s="1">
        <v>89</v>
      </c>
      <c r="B118" s="63" t="s">
        <v>159</v>
      </c>
      <c r="C118" s="39">
        <v>2001</v>
      </c>
      <c r="D118" s="24" t="s">
        <v>174</v>
      </c>
      <c r="E118" s="39" t="s">
        <v>141</v>
      </c>
      <c r="F118" s="25">
        <v>0.037494791666666666</v>
      </c>
      <c r="G118" s="25">
        <v>0.03406238425925926</v>
      </c>
      <c r="H118" s="26">
        <f t="shared" si="14"/>
        <v>0.003432407407407405</v>
      </c>
      <c r="I118" s="44"/>
      <c r="J118" s="32">
        <v>2</v>
      </c>
      <c r="K118" s="32"/>
      <c r="L118" s="32"/>
      <c r="M118" s="32"/>
      <c r="N118" s="32"/>
      <c r="O118" s="32">
        <v>2</v>
      </c>
      <c r="P118" s="32"/>
      <c r="Q118" s="32"/>
      <c r="R118" s="32">
        <v>2</v>
      </c>
      <c r="S118" s="32"/>
      <c r="T118" s="32"/>
      <c r="U118" s="32"/>
      <c r="V118" s="32"/>
      <c r="W118" s="32"/>
      <c r="X118" s="32"/>
      <c r="Y118" s="32"/>
      <c r="Z118" s="32"/>
      <c r="AA118" s="28">
        <f t="shared" si="15"/>
        <v>6</v>
      </c>
      <c r="AB118" s="35">
        <v>296.56</v>
      </c>
      <c r="AC118" s="66">
        <f t="shared" si="16"/>
        <v>302.56</v>
      </c>
      <c r="AD118" s="25">
        <v>0.006662731481481481</v>
      </c>
      <c r="AE118" s="25">
        <v>0.0041958333333333335</v>
      </c>
      <c r="AF118" s="30">
        <f t="shared" si="17"/>
        <v>0.0024668981481481477</v>
      </c>
      <c r="AG118" s="32"/>
      <c r="AH118" s="32">
        <v>2</v>
      </c>
      <c r="AI118" s="32"/>
      <c r="AJ118" s="32"/>
      <c r="AK118" s="32">
        <v>50</v>
      </c>
      <c r="AL118" s="32">
        <v>50</v>
      </c>
      <c r="AM118" s="32">
        <v>2</v>
      </c>
      <c r="AN118" s="32">
        <v>2</v>
      </c>
      <c r="AO118" s="32"/>
      <c r="AP118" s="32"/>
      <c r="AQ118" s="32"/>
      <c r="AR118" s="32">
        <v>50</v>
      </c>
      <c r="AS118" s="32"/>
      <c r="AT118" s="32"/>
      <c r="AU118" s="32"/>
      <c r="AV118" s="32">
        <v>2</v>
      </c>
      <c r="AW118" s="32">
        <v>50</v>
      </c>
      <c r="AX118" s="32"/>
      <c r="AY118" s="31">
        <f t="shared" si="18"/>
        <v>208</v>
      </c>
      <c r="AZ118" s="28">
        <v>213.14</v>
      </c>
      <c r="BA118" s="78">
        <f t="shared" si="19"/>
        <v>421.14</v>
      </c>
      <c r="BB118" s="40">
        <f t="shared" si="20"/>
        <v>302.56</v>
      </c>
      <c r="BC118" s="32">
        <v>89</v>
      </c>
      <c r="BD118" s="27"/>
    </row>
    <row r="119" spans="1:56" ht="15" customHeight="1">
      <c r="A119" s="1">
        <v>90</v>
      </c>
      <c r="B119" s="71" t="s">
        <v>233</v>
      </c>
      <c r="C119" s="1">
        <v>2003</v>
      </c>
      <c r="D119" s="1" t="s">
        <v>174</v>
      </c>
      <c r="E119" s="2" t="s">
        <v>7</v>
      </c>
      <c r="F119" s="25">
        <v>0.01871273148148148</v>
      </c>
      <c r="G119" s="25">
        <v>0.01599675925925926</v>
      </c>
      <c r="H119" s="26">
        <f t="shared" si="14"/>
        <v>0.0027159722222222203</v>
      </c>
      <c r="I119" s="44"/>
      <c r="J119" s="32"/>
      <c r="K119" s="32"/>
      <c r="L119" s="32"/>
      <c r="M119" s="32"/>
      <c r="N119" s="32">
        <v>50</v>
      </c>
      <c r="O119" s="32">
        <v>50</v>
      </c>
      <c r="P119" s="32"/>
      <c r="Q119" s="32">
        <v>2</v>
      </c>
      <c r="R119" s="32">
        <v>50</v>
      </c>
      <c r="S119" s="32">
        <v>2</v>
      </c>
      <c r="T119" s="32"/>
      <c r="U119" s="32"/>
      <c r="V119" s="32">
        <v>2</v>
      </c>
      <c r="W119" s="32"/>
      <c r="X119" s="32">
        <v>50</v>
      </c>
      <c r="Y119" s="32"/>
      <c r="Z119" s="32">
        <v>2</v>
      </c>
      <c r="AA119" s="28">
        <f t="shared" si="15"/>
        <v>208</v>
      </c>
      <c r="AB119" s="35">
        <v>234.66</v>
      </c>
      <c r="AC119" s="66">
        <f t="shared" si="16"/>
        <v>442.65999999999997</v>
      </c>
      <c r="AD119" s="25">
        <v>0.030127199074074074</v>
      </c>
      <c r="AE119" s="25">
        <v>0.027126504629629632</v>
      </c>
      <c r="AF119" s="30">
        <f t="shared" si="17"/>
        <v>0.0030006944444444413</v>
      </c>
      <c r="AG119" s="32">
        <v>2</v>
      </c>
      <c r="AH119" s="32">
        <v>2</v>
      </c>
      <c r="AI119" s="32"/>
      <c r="AJ119" s="32"/>
      <c r="AK119" s="32"/>
      <c r="AL119" s="32">
        <v>2</v>
      </c>
      <c r="AM119" s="32">
        <v>50</v>
      </c>
      <c r="AN119" s="32">
        <v>2</v>
      </c>
      <c r="AO119" s="32"/>
      <c r="AP119" s="32"/>
      <c r="AQ119" s="32"/>
      <c r="AR119" s="32"/>
      <c r="AS119" s="32"/>
      <c r="AT119" s="32"/>
      <c r="AU119" s="32"/>
      <c r="AV119" s="32">
        <v>2</v>
      </c>
      <c r="AW119" s="32"/>
      <c r="AX119" s="32"/>
      <c r="AY119" s="31">
        <f t="shared" si="18"/>
        <v>60</v>
      </c>
      <c r="AZ119" s="28">
        <v>259.26</v>
      </c>
      <c r="BA119" s="78">
        <f t="shared" si="19"/>
        <v>319.26</v>
      </c>
      <c r="BB119" s="40">
        <f t="shared" si="20"/>
        <v>319.26</v>
      </c>
      <c r="BC119" s="32">
        <v>90</v>
      </c>
      <c r="BD119" s="27"/>
    </row>
    <row r="120" spans="1:56" s="4" customFormat="1" ht="15" customHeight="1">
      <c r="A120" s="1">
        <v>91</v>
      </c>
      <c r="B120" s="62" t="s">
        <v>151</v>
      </c>
      <c r="C120" s="72">
        <v>2003</v>
      </c>
      <c r="D120" s="24" t="s">
        <v>5</v>
      </c>
      <c r="E120" s="2" t="s">
        <v>7</v>
      </c>
      <c r="F120" s="25">
        <v>0.007446643518518518</v>
      </c>
      <c r="G120" s="25">
        <v>0.004899884259259259</v>
      </c>
      <c r="H120" s="26">
        <f t="shared" si="14"/>
        <v>0.002546759259259259</v>
      </c>
      <c r="I120" s="44">
        <v>2</v>
      </c>
      <c r="J120" s="32">
        <v>2</v>
      </c>
      <c r="K120" s="32"/>
      <c r="L120" s="32"/>
      <c r="M120" s="32"/>
      <c r="N120" s="32">
        <v>50</v>
      </c>
      <c r="O120" s="32"/>
      <c r="P120" s="32">
        <v>2</v>
      </c>
      <c r="Q120" s="32"/>
      <c r="R120" s="32">
        <v>2</v>
      </c>
      <c r="S120" s="32"/>
      <c r="T120" s="32"/>
      <c r="U120" s="32"/>
      <c r="V120" s="32">
        <v>50</v>
      </c>
      <c r="W120" s="32"/>
      <c r="X120" s="32"/>
      <c r="Y120" s="32"/>
      <c r="Z120" s="32"/>
      <c r="AA120" s="28">
        <f t="shared" si="15"/>
        <v>108</v>
      </c>
      <c r="AB120" s="35">
        <v>220.04</v>
      </c>
      <c r="AC120" s="66">
        <f t="shared" si="16"/>
        <v>328.03999999999996</v>
      </c>
      <c r="AD120" s="25">
        <v>0.01843009259259259</v>
      </c>
      <c r="AE120" s="25">
        <v>0.01600185185185185</v>
      </c>
      <c r="AF120" s="30">
        <f t="shared" si="17"/>
        <v>0.0024282407407407412</v>
      </c>
      <c r="AG120" s="32">
        <v>2</v>
      </c>
      <c r="AH120" s="32"/>
      <c r="AI120" s="32"/>
      <c r="AJ120" s="32"/>
      <c r="AK120" s="32"/>
      <c r="AL120" s="32"/>
      <c r="AM120" s="32">
        <v>50</v>
      </c>
      <c r="AN120" s="32"/>
      <c r="AO120" s="32"/>
      <c r="AP120" s="32"/>
      <c r="AQ120" s="32"/>
      <c r="AR120" s="32">
        <v>50</v>
      </c>
      <c r="AS120" s="32"/>
      <c r="AT120" s="32">
        <v>50</v>
      </c>
      <c r="AU120" s="32"/>
      <c r="AV120" s="32"/>
      <c r="AW120" s="32"/>
      <c r="AX120" s="32"/>
      <c r="AY120" s="31">
        <f t="shared" si="18"/>
        <v>152</v>
      </c>
      <c r="AZ120" s="28">
        <v>219.8</v>
      </c>
      <c r="BA120" s="78">
        <f t="shared" si="19"/>
        <v>371.8</v>
      </c>
      <c r="BB120" s="40">
        <f t="shared" si="20"/>
        <v>328.03999999999996</v>
      </c>
      <c r="BC120" s="32">
        <v>91</v>
      </c>
      <c r="BD120" s="45"/>
    </row>
    <row r="121" spans="1:56" ht="15" customHeight="1">
      <c r="A121" s="1">
        <v>92</v>
      </c>
      <c r="B121" s="71" t="s">
        <v>234</v>
      </c>
      <c r="C121" s="1">
        <v>2002</v>
      </c>
      <c r="D121" s="1" t="s">
        <v>174</v>
      </c>
      <c r="E121" s="2" t="s">
        <v>7</v>
      </c>
      <c r="F121" s="25">
        <v>0.019958449074074073</v>
      </c>
      <c r="G121" s="25">
        <v>0.016695601851851854</v>
      </c>
      <c r="H121" s="26">
        <f t="shared" si="14"/>
        <v>0.003262847222222219</v>
      </c>
      <c r="I121" s="44"/>
      <c r="J121" s="32">
        <v>2</v>
      </c>
      <c r="K121" s="32"/>
      <c r="L121" s="32"/>
      <c r="M121" s="32"/>
      <c r="N121" s="32"/>
      <c r="O121" s="32">
        <v>2</v>
      </c>
      <c r="P121" s="32"/>
      <c r="Q121" s="32"/>
      <c r="R121" s="32">
        <v>2</v>
      </c>
      <c r="S121" s="32">
        <v>50</v>
      </c>
      <c r="T121" s="32"/>
      <c r="U121" s="32"/>
      <c r="V121" s="32"/>
      <c r="W121" s="32"/>
      <c r="X121" s="32"/>
      <c r="Y121" s="32">
        <v>2</v>
      </c>
      <c r="Z121" s="32"/>
      <c r="AA121" s="28">
        <f t="shared" si="15"/>
        <v>58</v>
      </c>
      <c r="AB121" s="35">
        <v>281.91</v>
      </c>
      <c r="AC121" s="66">
        <f t="shared" si="16"/>
        <v>339.91</v>
      </c>
      <c r="AD121" s="25">
        <v>0.031667592592592594</v>
      </c>
      <c r="AE121" s="25">
        <v>0.027822916666666666</v>
      </c>
      <c r="AF121" s="30">
        <f t="shared" si="17"/>
        <v>0.0038446759259259285</v>
      </c>
      <c r="AG121" s="32">
        <v>2</v>
      </c>
      <c r="AH121" s="32">
        <v>2</v>
      </c>
      <c r="AI121" s="32"/>
      <c r="AJ121" s="32"/>
      <c r="AK121" s="32"/>
      <c r="AL121" s="32">
        <v>50</v>
      </c>
      <c r="AM121" s="32"/>
      <c r="AN121" s="32"/>
      <c r="AO121" s="32"/>
      <c r="AP121" s="32"/>
      <c r="AQ121" s="32">
        <v>2</v>
      </c>
      <c r="AR121" s="32">
        <v>50</v>
      </c>
      <c r="AS121" s="32">
        <v>2</v>
      </c>
      <c r="AT121" s="32">
        <v>50</v>
      </c>
      <c r="AU121" s="32">
        <v>50</v>
      </c>
      <c r="AV121" s="32"/>
      <c r="AW121" s="32"/>
      <c r="AX121" s="32"/>
      <c r="AY121" s="31">
        <f t="shared" si="18"/>
        <v>208</v>
      </c>
      <c r="AZ121" s="28">
        <v>332.18</v>
      </c>
      <c r="BA121" s="78">
        <f t="shared" si="19"/>
        <v>540.1800000000001</v>
      </c>
      <c r="BB121" s="40">
        <f t="shared" si="20"/>
        <v>339.91</v>
      </c>
      <c r="BC121" s="32">
        <v>92</v>
      </c>
      <c r="BD121" s="27"/>
    </row>
    <row r="122" spans="1:56" ht="15" customHeight="1">
      <c r="A122" s="1">
        <v>93</v>
      </c>
      <c r="B122" s="60" t="s">
        <v>256</v>
      </c>
      <c r="C122" s="24">
        <v>2004</v>
      </c>
      <c r="D122" s="24" t="s">
        <v>3</v>
      </c>
      <c r="E122" s="24" t="s">
        <v>7</v>
      </c>
      <c r="F122" s="25">
        <v>0.042360995370370365</v>
      </c>
      <c r="G122" s="25">
        <v>0.03615555555555556</v>
      </c>
      <c r="H122" s="26">
        <f t="shared" si="14"/>
        <v>0.006205439814814806</v>
      </c>
      <c r="I122" s="44"/>
      <c r="J122" s="32"/>
      <c r="K122" s="32">
        <v>50</v>
      </c>
      <c r="L122" s="32">
        <v>50</v>
      </c>
      <c r="M122" s="32">
        <v>50</v>
      </c>
      <c r="N122" s="32">
        <v>50</v>
      </c>
      <c r="O122" s="32">
        <v>50</v>
      </c>
      <c r="P122" s="32">
        <v>50</v>
      </c>
      <c r="Q122" s="32">
        <v>50</v>
      </c>
      <c r="R122" s="32">
        <v>50</v>
      </c>
      <c r="S122" s="32">
        <v>50</v>
      </c>
      <c r="T122" s="32">
        <v>50</v>
      </c>
      <c r="U122" s="32">
        <v>50</v>
      </c>
      <c r="V122" s="32">
        <v>50</v>
      </c>
      <c r="W122" s="32">
        <v>50</v>
      </c>
      <c r="X122" s="32">
        <v>50</v>
      </c>
      <c r="Y122" s="32">
        <v>50</v>
      </c>
      <c r="Z122" s="32">
        <v>50</v>
      </c>
      <c r="AA122" s="28">
        <f t="shared" si="15"/>
        <v>800</v>
      </c>
      <c r="AB122" s="35">
        <v>536.15</v>
      </c>
      <c r="AC122" s="66">
        <f t="shared" si="16"/>
        <v>1336.15</v>
      </c>
      <c r="AD122" s="25">
        <v>0.008441087962962963</v>
      </c>
      <c r="AE122" s="25">
        <v>0.00631238425925926</v>
      </c>
      <c r="AF122" s="30">
        <f t="shared" si="17"/>
        <v>0.002128703703703703</v>
      </c>
      <c r="AG122" s="32"/>
      <c r="AH122" s="32">
        <v>2</v>
      </c>
      <c r="AI122" s="32">
        <v>50</v>
      </c>
      <c r="AJ122" s="32"/>
      <c r="AK122" s="32">
        <v>2</v>
      </c>
      <c r="AL122" s="32">
        <v>2</v>
      </c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>
        <v>50</v>
      </c>
      <c r="AX122" s="32">
        <v>50</v>
      </c>
      <c r="AY122" s="31">
        <f t="shared" si="18"/>
        <v>156</v>
      </c>
      <c r="AZ122" s="28">
        <v>183.92</v>
      </c>
      <c r="BA122" s="78">
        <f t="shared" si="19"/>
        <v>339.91999999999996</v>
      </c>
      <c r="BB122" s="40">
        <f t="shared" si="20"/>
        <v>339.91999999999996</v>
      </c>
      <c r="BC122" s="32">
        <v>93</v>
      </c>
      <c r="BD122" s="27"/>
    </row>
    <row r="123" spans="1:56" ht="15" customHeight="1">
      <c r="A123" s="1">
        <v>94</v>
      </c>
      <c r="B123" s="63" t="s">
        <v>140</v>
      </c>
      <c r="C123" s="39">
        <v>2004</v>
      </c>
      <c r="D123" s="24" t="s">
        <v>3</v>
      </c>
      <c r="E123" s="39" t="s">
        <v>7</v>
      </c>
      <c r="F123" s="25">
        <v>0.04348379629629629</v>
      </c>
      <c r="G123" s="25">
        <v>0.04030717592592593</v>
      </c>
      <c r="H123" s="26">
        <f>SUM(F123-G123)</f>
        <v>0.0031766203703703644</v>
      </c>
      <c r="I123" s="15"/>
      <c r="J123" s="27">
        <v>2</v>
      </c>
      <c r="K123" s="27">
        <v>2</v>
      </c>
      <c r="L123" s="27">
        <v>50</v>
      </c>
      <c r="M123" s="27">
        <v>50</v>
      </c>
      <c r="N123" s="27"/>
      <c r="O123" s="27">
        <v>2</v>
      </c>
      <c r="P123" s="27">
        <v>50</v>
      </c>
      <c r="Q123" s="27">
        <v>50</v>
      </c>
      <c r="R123" s="27">
        <v>2</v>
      </c>
      <c r="S123" s="27">
        <v>2</v>
      </c>
      <c r="T123" s="27"/>
      <c r="U123" s="27"/>
      <c r="V123" s="27"/>
      <c r="W123" s="27">
        <v>50</v>
      </c>
      <c r="X123" s="27"/>
      <c r="Y123" s="27"/>
      <c r="Z123" s="27"/>
      <c r="AA123" s="28">
        <f>SUM(I123+J123+K123+L123+M123+N123+O123+P123+Q123+R123+S123+T123+U123+V123+W123+X123+Y123+Z123)</f>
        <v>260</v>
      </c>
      <c r="AB123" s="29">
        <v>274.46</v>
      </c>
      <c r="AC123" s="66">
        <f>SUM(AA123+AB123)</f>
        <v>534.46</v>
      </c>
      <c r="AD123" s="25">
        <v>0.011947453703703705</v>
      </c>
      <c r="AE123" s="25">
        <v>0.009086574074074075</v>
      </c>
      <c r="AF123" s="30">
        <f>SUM(AD123-AE123)</f>
        <v>0.00286087962962963</v>
      </c>
      <c r="AG123" s="27"/>
      <c r="AH123" s="27"/>
      <c r="AI123" s="27">
        <v>50</v>
      </c>
      <c r="AJ123" s="27">
        <v>50</v>
      </c>
      <c r="AK123" s="27"/>
      <c r="AL123" s="27"/>
      <c r="AM123" s="27"/>
      <c r="AN123" s="27">
        <v>2</v>
      </c>
      <c r="AO123" s="27"/>
      <c r="AP123" s="27">
        <v>2</v>
      </c>
      <c r="AQ123" s="27"/>
      <c r="AR123" s="27">
        <v>2</v>
      </c>
      <c r="AS123" s="27"/>
      <c r="AT123" s="27"/>
      <c r="AU123" s="27"/>
      <c r="AV123" s="27"/>
      <c r="AW123" s="27"/>
      <c r="AX123" s="27"/>
      <c r="AY123" s="31">
        <f>SUM(AG123+AH123+AI123+AJ123+AK123+AL123+AM123+AN123+AO123+AP123+AQ123+AR123+AS123+AT123+AU123+AV123+AW123+AX123)</f>
        <v>106</v>
      </c>
      <c r="AZ123" s="27">
        <v>247.18</v>
      </c>
      <c r="BA123" s="78">
        <f>SUM(AY123+AZ123)</f>
        <v>353.18</v>
      </c>
      <c r="BB123" s="40">
        <f>MIN(AA123+AB123,AY123+AZ123)</f>
        <v>353.18</v>
      </c>
      <c r="BC123" s="32">
        <v>94</v>
      </c>
      <c r="BD123" s="27"/>
    </row>
    <row r="124" spans="1:56" ht="15" customHeight="1">
      <c r="A124" s="1">
        <v>95</v>
      </c>
      <c r="B124" s="73" t="s">
        <v>64</v>
      </c>
      <c r="C124" s="39">
        <v>2005</v>
      </c>
      <c r="D124" s="39" t="s">
        <v>3</v>
      </c>
      <c r="E124" s="39" t="s">
        <v>7</v>
      </c>
      <c r="F124" s="25">
        <v>0.017494444444444444</v>
      </c>
      <c r="G124" s="25">
        <v>0.014639930555555555</v>
      </c>
      <c r="H124" s="26">
        <f>SUM(F124-G124)</f>
        <v>0.002854513888888889</v>
      </c>
      <c r="I124" s="15"/>
      <c r="J124" s="27"/>
      <c r="K124" s="27"/>
      <c r="L124" s="27"/>
      <c r="M124" s="27">
        <v>50</v>
      </c>
      <c r="N124" s="27"/>
      <c r="O124" s="27">
        <v>50</v>
      </c>
      <c r="P124" s="27"/>
      <c r="Q124" s="27"/>
      <c r="R124" s="27"/>
      <c r="S124" s="27">
        <v>50</v>
      </c>
      <c r="T124" s="27"/>
      <c r="U124" s="27"/>
      <c r="V124" s="27"/>
      <c r="W124" s="27"/>
      <c r="X124" s="27">
        <v>50</v>
      </c>
      <c r="Y124" s="27">
        <v>50</v>
      </c>
      <c r="Z124" s="27"/>
      <c r="AA124" s="28">
        <f>SUM(I124+J124+K124+L124+M124+N124+O124+P124+Q124+R124+S124+T124+U124+V124+W124+X124+Y124+Z124)</f>
        <v>250</v>
      </c>
      <c r="AB124" s="29">
        <v>126.63</v>
      </c>
      <c r="AC124" s="66">
        <f>SUM(AA124+AB124)</f>
        <v>376.63</v>
      </c>
      <c r="AD124" s="25">
        <v>0.028780092592592593</v>
      </c>
      <c r="AE124" s="25">
        <v>0.02574108796296296</v>
      </c>
      <c r="AF124" s="30">
        <f>SUM(AD124-AE124)</f>
        <v>0.0030390046296296346</v>
      </c>
      <c r="AG124" s="27"/>
      <c r="AH124" s="27"/>
      <c r="AI124" s="27"/>
      <c r="AJ124" s="27"/>
      <c r="AK124" s="27">
        <v>50</v>
      </c>
      <c r="AL124" s="27"/>
      <c r="AM124" s="27">
        <v>50</v>
      </c>
      <c r="AN124" s="27"/>
      <c r="AO124" s="27"/>
      <c r="AP124" s="27"/>
      <c r="AQ124" s="27"/>
      <c r="AR124" s="27"/>
      <c r="AS124" s="27"/>
      <c r="AT124" s="27"/>
      <c r="AU124" s="27"/>
      <c r="AV124" s="27"/>
      <c r="AW124" s="27">
        <v>2</v>
      </c>
      <c r="AX124" s="27"/>
      <c r="AY124" s="31">
        <f>SUM(AG124+AH124+AI124+AJ124+AK124+AL124+AM124+AN124+AO124+AP124+AQ124+AR124+AS124+AT124+AU124+AV124+AW124+AX124)</f>
        <v>102</v>
      </c>
      <c r="AZ124" s="27">
        <v>262.57</v>
      </c>
      <c r="BA124" s="78">
        <f>SUM(AY124+AZ124)</f>
        <v>364.57</v>
      </c>
      <c r="BB124" s="40">
        <f>MIN(AA124+AB124,AY124+AZ124)</f>
        <v>364.57</v>
      </c>
      <c r="BC124" s="32">
        <v>95</v>
      </c>
      <c r="BD124" s="27"/>
    </row>
    <row r="125" spans="1:56" ht="15" customHeight="1">
      <c r="A125" s="1">
        <v>96</v>
      </c>
      <c r="B125" s="71" t="s">
        <v>267</v>
      </c>
      <c r="C125" s="1">
        <v>2004</v>
      </c>
      <c r="D125" s="1" t="s">
        <v>3</v>
      </c>
      <c r="E125" s="2" t="s">
        <v>7</v>
      </c>
      <c r="F125" s="25">
        <v>0.018831018518518518</v>
      </c>
      <c r="G125" s="25">
        <v>0.016050694444444444</v>
      </c>
      <c r="H125" s="26">
        <f>SUM(F125-G125)</f>
        <v>0.002780324074074074</v>
      </c>
      <c r="I125" s="15">
        <v>2</v>
      </c>
      <c r="J125" s="27">
        <v>2</v>
      </c>
      <c r="K125" s="27">
        <v>2</v>
      </c>
      <c r="L125" s="27"/>
      <c r="M125" s="27"/>
      <c r="N125" s="27"/>
      <c r="O125" s="27"/>
      <c r="P125" s="27">
        <v>50</v>
      </c>
      <c r="Q125" s="27"/>
      <c r="R125" s="27"/>
      <c r="S125" s="27">
        <v>50</v>
      </c>
      <c r="T125" s="27">
        <v>50</v>
      </c>
      <c r="U125" s="27"/>
      <c r="V125" s="27">
        <v>50</v>
      </c>
      <c r="W125" s="27"/>
      <c r="X125" s="27">
        <v>2</v>
      </c>
      <c r="Y125" s="27"/>
      <c r="Z125" s="27"/>
      <c r="AA125" s="28">
        <f>SUM(I125+J125+K125+L125+M125+N125+O125+P125+Q125+R125+S125+T125+U125+V125+W125+X125+Y125+Z125)</f>
        <v>208</v>
      </c>
      <c r="AB125" s="29">
        <v>240.22</v>
      </c>
      <c r="AC125" s="66">
        <f>SUM(AA125+AB125)</f>
        <v>448.22</v>
      </c>
      <c r="AD125" s="25">
        <v>0.02967407407407407</v>
      </c>
      <c r="AE125" s="25">
        <v>0.027141550925925923</v>
      </c>
      <c r="AF125" s="30">
        <f>SUM(AD125-AE125)</f>
        <v>0.0025325231481481483</v>
      </c>
      <c r="AG125" s="27"/>
      <c r="AH125" s="27">
        <v>2</v>
      </c>
      <c r="AI125" s="27"/>
      <c r="AJ125" s="27"/>
      <c r="AK125" s="27"/>
      <c r="AL125" s="27"/>
      <c r="AM125" s="27">
        <v>50</v>
      </c>
      <c r="AN125" s="27"/>
      <c r="AO125" s="27"/>
      <c r="AP125" s="27">
        <v>50</v>
      </c>
      <c r="AQ125" s="27"/>
      <c r="AR125" s="27">
        <v>50</v>
      </c>
      <c r="AS125" s="27"/>
      <c r="AT125" s="27">
        <v>2</v>
      </c>
      <c r="AU125" s="27"/>
      <c r="AV125" s="27"/>
      <c r="AW125" s="27"/>
      <c r="AX125" s="27"/>
      <c r="AY125" s="31">
        <f>SUM(AG125+AH125+AI125+AJ125+AK125+AL125+AM125+AN125+AO125+AP125+AQ125+AR125+AS125+AT125+AU125+AV125+AW125+AX125)</f>
        <v>154</v>
      </c>
      <c r="AZ125" s="27">
        <v>218.81</v>
      </c>
      <c r="BA125" s="78">
        <f>SUM(AY125+AZ125)</f>
        <v>372.81</v>
      </c>
      <c r="BB125" s="40">
        <f>MIN(AA125+AB125,AY125+AZ125)</f>
        <v>372.81</v>
      </c>
      <c r="BC125" s="32">
        <v>96</v>
      </c>
      <c r="BD125" s="27"/>
    </row>
    <row r="126" spans="1:56" ht="15" customHeight="1">
      <c r="A126" s="1">
        <v>97</v>
      </c>
      <c r="B126" s="60" t="s">
        <v>82</v>
      </c>
      <c r="C126" s="24">
        <v>2007</v>
      </c>
      <c r="D126" s="24" t="s">
        <v>73</v>
      </c>
      <c r="E126" s="2" t="s">
        <v>186</v>
      </c>
      <c r="F126" s="25">
        <v>0.010772337962962964</v>
      </c>
      <c r="G126" s="25">
        <v>0.009071180555555556</v>
      </c>
      <c r="H126" s="26">
        <f aca="true" t="shared" si="28" ref="H126:H132">SUM(F126-G126)</f>
        <v>0.0017011574074074082</v>
      </c>
      <c r="I126" s="15"/>
      <c r="J126" s="27">
        <v>2</v>
      </c>
      <c r="K126" s="27">
        <v>2</v>
      </c>
      <c r="L126" s="27"/>
      <c r="M126" s="27">
        <v>2</v>
      </c>
      <c r="N126" s="27"/>
      <c r="O126" s="27">
        <v>50</v>
      </c>
      <c r="P126" s="27">
        <v>50</v>
      </c>
      <c r="Q126" s="27"/>
      <c r="R126" s="27">
        <v>2</v>
      </c>
      <c r="S126" s="27">
        <v>50</v>
      </c>
      <c r="T126" s="27">
        <v>50</v>
      </c>
      <c r="U126" s="27">
        <v>2</v>
      </c>
      <c r="V126" s="27">
        <v>50</v>
      </c>
      <c r="W126" s="27"/>
      <c r="X126" s="27">
        <v>2</v>
      </c>
      <c r="Y126" s="27">
        <v>50</v>
      </c>
      <c r="Z126" s="27">
        <v>2</v>
      </c>
      <c r="AA126" s="28">
        <f aca="true" t="shared" si="29" ref="AA126:AA132">SUM(I126+J126+K126+L126+M126+N126+O126+P126+Q126+R126+S126+T126+U126+V126+W126+X126+Y126+Z126)</f>
        <v>314</v>
      </c>
      <c r="AB126" s="29">
        <v>146.98</v>
      </c>
      <c r="AC126" s="66">
        <f aca="true" t="shared" si="30" ref="AC126:AC132">SUM(AA126+AB126)</f>
        <v>460.98</v>
      </c>
      <c r="AD126" s="25">
        <v>0.02205520833333333</v>
      </c>
      <c r="AE126" s="25">
        <v>0.020172685185185186</v>
      </c>
      <c r="AF126" s="30">
        <f aca="true" t="shared" si="31" ref="AF126:AF132">SUM(AD126-AE126)</f>
        <v>0.0018825231481481436</v>
      </c>
      <c r="AG126" s="27">
        <v>2</v>
      </c>
      <c r="AH126" s="27">
        <v>2</v>
      </c>
      <c r="AI126" s="27"/>
      <c r="AJ126" s="27"/>
      <c r="AK126" s="27"/>
      <c r="AL126" s="27">
        <v>50</v>
      </c>
      <c r="AM126" s="27">
        <v>50</v>
      </c>
      <c r="AN126" s="27">
        <v>2</v>
      </c>
      <c r="AO126" s="27">
        <v>2</v>
      </c>
      <c r="AP126" s="27"/>
      <c r="AQ126" s="27">
        <v>50</v>
      </c>
      <c r="AR126" s="27"/>
      <c r="AS126" s="27"/>
      <c r="AT126" s="27">
        <v>50</v>
      </c>
      <c r="AU126" s="27"/>
      <c r="AV126" s="27">
        <v>2</v>
      </c>
      <c r="AW126" s="27">
        <v>50</v>
      </c>
      <c r="AX126" s="27"/>
      <c r="AY126" s="31">
        <f aca="true" t="shared" si="32" ref="AY126:AY132">SUM(AG126+AH126+AI126+AJ126+AK126+AL126+AM126+AN126+AO126+AP126+AQ126+AR126+AS126+AT126+AU126+AV126+AW126+AX126)</f>
        <v>260</v>
      </c>
      <c r="AZ126" s="27">
        <v>162.65</v>
      </c>
      <c r="BA126" s="78">
        <f aca="true" t="shared" si="33" ref="BA126:BA132">SUM(AY126+AZ126)</f>
        <v>422.65</v>
      </c>
      <c r="BB126" s="40">
        <f aca="true" t="shared" si="34" ref="BB126:BB132">MIN(AA126+AB126,AY126+AZ126)</f>
        <v>422.65</v>
      </c>
      <c r="BC126" s="32">
        <v>97</v>
      </c>
      <c r="BD126" s="27"/>
    </row>
    <row r="127" spans="1:56" ht="15" customHeight="1">
      <c r="A127" s="1">
        <v>98</v>
      </c>
      <c r="B127" s="71" t="s">
        <v>269</v>
      </c>
      <c r="C127" s="1">
        <v>2005</v>
      </c>
      <c r="D127" s="1" t="s">
        <v>3</v>
      </c>
      <c r="E127" s="2" t="s">
        <v>7</v>
      </c>
      <c r="F127" s="25">
        <v>0.021164236111111113</v>
      </c>
      <c r="G127" s="25">
        <v>0.018106597222222222</v>
      </c>
      <c r="H127" s="26">
        <f t="shared" si="28"/>
        <v>0.003057638888888891</v>
      </c>
      <c r="I127" s="27">
        <v>2</v>
      </c>
      <c r="J127" s="27">
        <v>2</v>
      </c>
      <c r="K127" s="27"/>
      <c r="L127" s="27"/>
      <c r="M127" s="27">
        <v>2</v>
      </c>
      <c r="N127" s="27">
        <v>50</v>
      </c>
      <c r="O127" s="27">
        <v>2</v>
      </c>
      <c r="P127" s="27"/>
      <c r="Q127" s="27"/>
      <c r="R127" s="27"/>
      <c r="S127" s="27">
        <v>50</v>
      </c>
      <c r="T127" s="27">
        <v>2</v>
      </c>
      <c r="U127" s="27"/>
      <c r="V127" s="27">
        <v>50</v>
      </c>
      <c r="W127" s="27"/>
      <c r="X127" s="27">
        <v>2</v>
      </c>
      <c r="Y127" s="27">
        <v>2</v>
      </c>
      <c r="Z127" s="27">
        <v>2</v>
      </c>
      <c r="AA127" s="28">
        <f t="shared" si="29"/>
        <v>166</v>
      </c>
      <c r="AB127" s="29">
        <v>264.18</v>
      </c>
      <c r="AC127" s="66">
        <f t="shared" si="30"/>
        <v>430.18</v>
      </c>
      <c r="AD127" s="25">
        <v>0.03295324074074074</v>
      </c>
      <c r="AE127" s="25">
        <v>0.029240277777777778</v>
      </c>
      <c r="AF127" s="30">
        <f t="shared" si="31"/>
        <v>0.003712962962962963</v>
      </c>
      <c r="AG127" s="27"/>
      <c r="AH127" s="27">
        <v>2</v>
      </c>
      <c r="AI127" s="27"/>
      <c r="AJ127" s="27">
        <v>50</v>
      </c>
      <c r="AK127" s="27"/>
      <c r="AL127" s="27"/>
      <c r="AM127" s="27">
        <v>2</v>
      </c>
      <c r="AN127" s="27">
        <v>50</v>
      </c>
      <c r="AO127" s="27"/>
      <c r="AP127" s="27"/>
      <c r="AQ127" s="27"/>
      <c r="AR127" s="27">
        <v>2</v>
      </c>
      <c r="AS127" s="27">
        <v>50</v>
      </c>
      <c r="AT127" s="27"/>
      <c r="AU127" s="27"/>
      <c r="AV127" s="27">
        <v>2</v>
      </c>
      <c r="AW127" s="27"/>
      <c r="AX127" s="27"/>
      <c r="AY127" s="31">
        <f t="shared" si="32"/>
        <v>158</v>
      </c>
      <c r="AZ127" s="27">
        <v>320.8</v>
      </c>
      <c r="BA127" s="78">
        <f t="shared" si="33"/>
        <v>478.8</v>
      </c>
      <c r="BB127" s="40">
        <f t="shared" si="34"/>
        <v>430.18</v>
      </c>
      <c r="BC127" s="32">
        <v>98</v>
      </c>
      <c r="BD127" s="27"/>
    </row>
    <row r="128" spans="1:56" ht="15" customHeight="1">
      <c r="A128" s="1">
        <v>99</v>
      </c>
      <c r="B128" s="71" t="s">
        <v>266</v>
      </c>
      <c r="C128" s="1">
        <v>2007</v>
      </c>
      <c r="D128" s="1" t="s">
        <v>3</v>
      </c>
      <c r="E128" s="2" t="s">
        <v>7</v>
      </c>
      <c r="F128" s="25">
        <v>0.018089467592592594</v>
      </c>
      <c r="G128" s="25">
        <v>0.015337847222222223</v>
      </c>
      <c r="H128" s="26">
        <f t="shared" si="28"/>
        <v>0.0027516203703703713</v>
      </c>
      <c r="I128" s="27">
        <v>2</v>
      </c>
      <c r="J128" s="27">
        <v>2</v>
      </c>
      <c r="K128" s="27">
        <v>2</v>
      </c>
      <c r="L128" s="27">
        <v>2</v>
      </c>
      <c r="M128" s="27">
        <v>2</v>
      </c>
      <c r="N128" s="27">
        <v>50</v>
      </c>
      <c r="O128" s="27">
        <v>50</v>
      </c>
      <c r="P128" s="27">
        <v>50</v>
      </c>
      <c r="Q128" s="27">
        <v>50</v>
      </c>
      <c r="R128" s="27">
        <v>2</v>
      </c>
      <c r="S128" s="27">
        <v>50</v>
      </c>
      <c r="T128" s="27">
        <v>50</v>
      </c>
      <c r="U128" s="27">
        <v>50</v>
      </c>
      <c r="V128" s="27">
        <v>50</v>
      </c>
      <c r="W128" s="27">
        <v>50</v>
      </c>
      <c r="X128" s="27">
        <v>50</v>
      </c>
      <c r="Y128" s="27">
        <v>50</v>
      </c>
      <c r="Z128" s="27">
        <v>50</v>
      </c>
      <c r="AA128" s="28">
        <f t="shared" si="29"/>
        <v>612</v>
      </c>
      <c r="AB128" s="29">
        <v>237.74</v>
      </c>
      <c r="AC128" s="66">
        <f t="shared" si="30"/>
        <v>849.74</v>
      </c>
      <c r="AD128" s="25">
        <v>0.02768611111111111</v>
      </c>
      <c r="AE128" s="25">
        <v>0.026455208333333338</v>
      </c>
      <c r="AF128" s="30">
        <f t="shared" si="31"/>
        <v>0.0012309027777777717</v>
      </c>
      <c r="AG128" s="27">
        <v>2</v>
      </c>
      <c r="AH128" s="27">
        <v>50</v>
      </c>
      <c r="AI128" s="27">
        <v>2</v>
      </c>
      <c r="AJ128" s="27">
        <v>50</v>
      </c>
      <c r="AK128" s="27"/>
      <c r="AL128" s="27"/>
      <c r="AM128" s="27"/>
      <c r="AN128" s="27"/>
      <c r="AO128" s="27"/>
      <c r="AP128" s="27">
        <v>50</v>
      </c>
      <c r="AQ128" s="27">
        <v>50</v>
      </c>
      <c r="AR128" s="27">
        <v>50</v>
      </c>
      <c r="AS128" s="27">
        <v>50</v>
      </c>
      <c r="AT128" s="27">
        <v>50</v>
      </c>
      <c r="AU128" s="27">
        <v>50</v>
      </c>
      <c r="AV128" s="27">
        <v>2</v>
      </c>
      <c r="AW128" s="27">
        <v>50</v>
      </c>
      <c r="AX128" s="27">
        <v>50</v>
      </c>
      <c r="AY128" s="31">
        <f t="shared" si="32"/>
        <v>506</v>
      </c>
      <c r="AZ128" s="27">
        <v>106.35</v>
      </c>
      <c r="BA128" s="78">
        <f t="shared" si="33"/>
        <v>612.35</v>
      </c>
      <c r="BB128" s="40">
        <f t="shared" si="34"/>
        <v>612.35</v>
      </c>
      <c r="BC128" s="32">
        <v>99</v>
      </c>
      <c r="BD128" s="27"/>
    </row>
    <row r="129" spans="1:56" ht="15" customHeight="1">
      <c r="A129" s="1">
        <v>100</v>
      </c>
      <c r="B129" s="71" t="s">
        <v>268</v>
      </c>
      <c r="C129" s="1">
        <v>2004</v>
      </c>
      <c r="D129" s="1" t="s">
        <v>3</v>
      </c>
      <c r="E129" s="2" t="s">
        <v>7</v>
      </c>
      <c r="F129" s="30">
        <v>0.020903009259259257</v>
      </c>
      <c r="G129" s="30">
        <v>0.017476504629629627</v>
      </c>
      <c r="H129" s="26">
        <f t="shared" si="28"/>
        <v>0.00342650462962963</v>
      </c>
      <c r="I129" s="32"/>
      <c r="J129" s="32">
        <v>50</v>
      </c>
      <c r="K129" s="32">
        <v>50</v>
      </c>
      <c r="L129" s="32">
        <v>50</v>
      </c>
      <c r="M129" s="32">
        <v>50</v>
      </c>
      <c r="N129" s="32">
        <v>50</v>
      </c>
      <c r="O129" s="32">
        <v>50</v>
      </c>
      <c r="P129" s="32">
        <v>50</v>
      </c>
      <c r="Q129" s="32">
        <v>50</v>
      </c>
      <c r="R129" s="32">
        <v>50</v>
      </c>
      <c r="S129" s="32">
        <v>50</v>
      </c>
      <c r="T129" s="32">
        <v>50</v>
      </c>
      <c r="U129" s="32">
        <v>50</v>
      </c>
      <c r="V129" s="32">
        <v>50</v>
      </c>
      <c r="W129" s="32">
        <v>50</v>
      </c>
      <c r="X129" s="32">
        <v>2</v>
      </c>
      <c r="Y129" s="32">
        <v>50</v>
      </c>
      <c r="Z129" s="32">
        <v>50</v>
      </c>
      <c r="AA129" s="28">
        <f t="shared" si="29"/>
        <v>802</v>
      </c>
      <c r="AB129" s="35">
        <v>296.05</v>
      </c>
      <c r="AC129" s="66">
        <f t="shared" si="30"/>
        <v>1098.05</v>
      </c>
      <c r="AD129" s="25">
        <v>0.031217245370370367</v>
      </c>
      <c r="AE129" s="25">
        <v>0.02853587962962963</v>
      </c>
      <c r="AF129" s="30">
        <f t="shared" si="31"/>
        <v>0.0026813657407407376</v>
      </c>
      <c r="AG129" s="32"/>
      <c r="AH129" s="32">
        <v>50</v>
      </c>
      <c r="AI129" s="32">
        <v>50</v>
      </c>
      <c r="AJ129" s="32">
        <v>50</v>
      </c>
      <c r="AK129" s="32">
        <v>50</v>
      </c>
      <c r="AL129" s="32">
        <v>50</v>
      </c>
      <c r="AM129" s="32">
        <v>50</v>
      </c>
      <c r="AN129" s="32">
        <v>50</v>
      </c>
      <c r="AO129" s="32">
        <v>50</v>
      </c>
      <c r="AP129" s="32">
        <v>2</v>
      </c>
      <c r="AQ129" s="32">
        <v>50</v>
      </c>
      <c r="AR129" s="32">
        <v>50</v>
      </c>
      <c r="AS129" s="32">
        <v>50</v>
      </c>
      <c r="AT129" s="32"/>
      <c r="AU129" s="32">
        <v>50</v>
      </c>
      <c r="AV129" s="32">
        <v>50</v>
      </c>
      <c r="AW129" s="32">
        <v>50</v>
      </c>
      <c r="AX129" s="32"/>
      <c r="AY129" s="31">
        <f t="shared" si="32"/>
        <v>702</v>
      </c>
      <c r="AZ129" s="38">
        <v>231.67</v>
      </c>
      <c r="BA129" s="78">
        <f t="shared" si="33"/>
        <v>933.67</v>
      </c>
      <c r="BB129" s="40">
        <f t="shared" si="34"/>
        <v>933.67</v>
      </c>
      <c r="BC129" s="32">
        <v>100</v>
      </c>
      <c r="BD129" s="27"/>
    </row>
    <row r="130" spans="1:56" s="4" customFormat="1" ht="15" customHeight="1">
      <c r="A130" s="1">
        <v>101</v>
      </c>
      <c r="B130" s="60" t="s">
        <v>200</v>
      </c>
      <c r="C130" s="24"/>
      <c r="D130" s="24" t="s">
        <v>173</v>
      </c>
      <c r="E130" s="2">
        <v>1</v>
      </c>
      <c r="F130" s="25"/>
      <c r="G130" s="25"/>
      <c r="H130" s="26">
        <f t="shared" si="28"/>
        <v>0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28" t="s">
        <v>389</v>
      </c>
      <c r="AB130" s="35"/>
      <c r="AC130" s="66"/>
      <c r="AD130" s="25"/>
      <c r="AE130" s="25"/>
      <c r="AF130" s="30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1"/>
      <c r="AZ130" s="28"/>
      <c r="BA130" s="78"/>
      <c r="BB130" s="40"/>
      <c r="BC130" s="32"/>
      <c r="BD130" s="27"/>
    </row>
    <row r="131" spans="1:56" s="4" customFormat="1" ht="15" customHeight="1">
      <c r="A131" s="1">
        <v>102</v>
      </c>
      <c r="B131" s="71" t="s">
        <v>237</v>
      </c>
      <c r="C131" s="1">
        <v>1989</v>
      </c>
      <c r="D131" s="1" t="s">
        <v>174</v>
      </c>
      <c r="E131" s="2">
        <v>2</v>
      </c>
      <c r="F131" s="25"/>
      <c r="G131" s="25"/>
      <c r="H131" s="26">
        <f>SUM(F131-G131)</f>
        <v>0</v>
      </c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8" t="s">
        <v>389</v>
      </c>
      <c r="AB131" s="29"/>
      <c r="AC131" s="66"/>
      <c r="AD131" s="25"/>
      <c r="AE131" s="25"/>
      <c r="AF131" s="30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31"/>
      <c r="AZ131" s="27"/>
      <c r="BA131" s="78"/>
      <c r="BB131" s="40"/>
      <c r="BC131" s="32"/>
      <c r="BD131" s="27"/>
    </row>
    <row r="132" spans="1:56" ht="15" customHeight="1">
      <c r="A132" s="1">
        <v>103</v>
      </c>
      <c r="B132" s="62" t="s">
        <v>387</v>
      </c>
      <c r="C132" s="72">
        <v>1986</v>
      </c>
      <c r="D132" s="24" t="s">
        <v>5</v>
      </c>
      <c r="E132" s="2" t="s">
        <v>19</v>
      </c>
      <c r="F132" s="25">
        <v>0.02932824074074074</v>
      </c>
      <c r="G132" s="25">
        <v>0.027113773148148144</v>
      </c>
      <c r="H132" s="26">
        <f>SUM(F132-G132)</f>
        <v>0.0022144675925925977</v>
      </c>
      <c r="I132" s="44"/>
      <c r="J132" s="32">
        <v>2</v>
      </c>
      <c r="K132" s="32"/>
      <c r="L132" s="32">
        <v>2</v>
      </c>
      <c r="M132" s="32"/>
      <c r="N132" s="32">
        <v>2</v>
      </c>
      <c r="O132" s="32"/>
      <c r="P132" s="32"/>
      <c r="Q132" s="32"/>
      <c r="R132" s="32">
        <v>50</v>
      </c>
      <c r="S132" s="32"/>
      <c r="T132" s="32"/>
      <c r="U132" s="32"/>
      <c r="V132" s="32">
        <v>50</v>
      </c>
      <c r="W132" s="32"/>
      <c r="X132" s="32">
        <v>2</v>
      </c>
      <c r="Y132" s="32"/>
      <c r="Z132" s="32"/>
      <c r="AA132" s="28" t="s">
        <v>389</v>
      </c>
      <c r="AB132" s="35"/>
      <c r="AC132" s="66"/>
      <c r="AD132" s="25">
        <v>0.039785532407407405</v>
      </c>
      <c r="AE132" s="25">
        <v>0.037519444444444446</v>
      </c>
      <c r="AF132" s="30">
        <f>SUM(AD132-AE132)</f>
        <v>0.0022660879629629593</v>
      </c>
      <c r="AG132" s="32"/>
      <c r="AH132" s="32">
        <v>2</v>
      </c>
      <c r="AI132" s="32"/>
      <c r="AJ132" s="32"/>
      <c r="AK132" s="32"/>
      <c r="AL132" s="32">
        <v>2</v>
      </c>
      <c r="AM132" s="32"/>
      <c r="AN132" s="32"/>
      <c r="AO132" s="32"/>
      <c r="AP132" s="32">
        <v>2</v>
      </c>
      <c r="AQ132" s="32"/>
      <c r="AR132" s="32">
        <v>2</v>
      </c>
      <c r="AS132" s="32"/>
      <c r="AT132" s="32">
        <v>2</v>
      </c>
      <c r="AU132" s="32"/>
      <c r="AV132" s="32">
        <v>2</v>
      </c>
      <c r="AW132" s="32"/>
      <c r="AX132" s="32"/>
      <c r="AY132" s="31"/>
      <c r="AZ132" s="28"/>
      <c r="BA132" s="78"/>
      <c r="BB132" s="40"/>
      <c r="BC132" s="32"/>
      <c r="BD132" s="27"/>
    </row>
    <row r="133" spans="1:58" s="81" customFormat="1" ht="97.5" customHeight="1">
      <c r="A133" s="359"/>
      <c r="B133" s="359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59"/>
      <c r="AV133" s="359"/>
      <c r="AW133" s="359"/>
      <c r="AX133" s="359"/>
      <c r="AY133" s="359"/>
      <c r="AZ133" s="359"/>
      <c r="BA133" s="359"/>
      <c r="BB133" s="359"/>
      <c r="BC133" s="359"/>
      <c r="BD133" s="359"/>
      <c r="BE133" s="186"/>
      <c r="BF133" s="84"/>
    </row>
    <row r="134" spans="1:58" s="81" customFormat="1" ht="13.5" customHeight="1">
      <c r="A134" s="346" t="s">
        <v>296</v>
      </c>
      <c r="B134" s="346"/>
      <c r="C134" s="346"/>
      <c r="D134" s="346"/>
      <c r="E134" s="346"/>
      <c r="F134" s="346"/>
      <c r="G134" s="346"/>
      <c r="H134" s="346"/>
      <c r="I134" s="346"/>
      <c r="J134" s="346"/>
      <c r="K134" s="346"/>
      <c r="L134" s="346"/>
      <c r="M134" s="346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6"/>
      <c r="AB134" s="346"/>
      <c r="AC134" s="346"/>
      <c r="AD134" s="346"/>
      <c r="AE134" s="346"/>
      <c r="AF134" s="346"/>
      <c r="AG134" s="346"/>
      <c r="AH134" s="346"/>
      <c r="AI134" s="346"/>
      <c r="AJ134" s="346"/>
      <c r="AK134" s="346"/>
      <c r="AL134" s="346"/>
      <c r="AM134" s="346"/>
      <c r="AN134" s="346"/>
      <c r="AO134" s="346"/>
      <c r="AP134" s="346"/>
      <c r="AQ134" s="346"/>
      <c r="AR134" s="346"/>
      <c r="AS134" s="346"/>
      <c r="AT134" s="346"/>
      <c r="AU134" s="346"/>
      <c r="AV134" s="346"/>
      <c r="AW134" s="346"/>
      <c r="AX134" s="346"/>
      <c r="AY134" s="346"/>
      <c r="AZ134" s="346"/>
      <c r="BA134" s="346"/>
      <c r="BB134" s="346"/>
      <c r="BC134" s="346"/>
      <c r="BD134" s="346"/>
      <c r="BE134" s="4"/>
      <c r="BF134" s="84"/>
    </row>
    <row r="135" spans="1:58" s="82" customFormat="1" ht="16.5" customHeight="1">
      <c r="A135" s="346" t="s">
        <v>310</v>
      </c>
      <c r="B135" s="346"/>
      <c r="C135" s="346"/>
      <c r="D135" s="346"/>
      <c r="E135" s="346"/>
      <c r="F135" s="346"/>
      <c r="G135" s="346"/>
      <c r="H135" s="346"/>
      <c r="I135" s="346"/>
      <c r="J135" s="346"/>
      <c r="K135" s="346"/>
      <c r="L135" s="346"/>
      <c r="M135" s="346"/>
      <c r="N135" s="346"/>
      <c r="O135" s="346"/>
      <c r="P135" s="346"/>
      <c r="Q135" s="346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  <c r="AF135" s="346"/>
      <c r="AG135" s="346"/>
      <c r="AH135" s="346"/>
      <c r="AI135" s="346"/>
      <c r="AJ135" s="346"/>
      <c r="AK135" s="346"/>
      <c r="AL135" s="346"/>
      <c r="AM135" s="346"/>
      <c r="AN135" s="346"/>
      <c r="AO135" s="346"/>
      <c r="AP135" s="346"/>
      <c r="AQ135" s="346"/>
      <c r="AR135" s="346"/>
      <c r="AS135" s="346"/>
      <c r="AT135" s="346"/>
      <c r="AU135" s="346"/>
      <c r="AV135" s="346"/>
      <c r="AW135" s="346"/>
      <c r="AX135" s="346"/>
      <c r="AY135" s="346"/>
      <c r="AZ135" s="346"/>
      <c r="BA135" s="346"/>
      <c r="BB135" s="346"/>
      <c r="BC135" s="346"/>
      <c r="BD135" s="346"/>
      <c r="BE135" s="4"/>
      <c r="BF135" s="151"/>
    </row>
    <row r="136" spans="1:58" s="81" customFormat="1" ht="15" customHeight="1">
      <c r="A136" s="381" t="s">
        <v>313</v>
      </c>
      <c r="B136" s="381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1"/>
      <c r="AE136" s="381"/>
      <c r="AF136" s="381"/>
      <c r="AG136" s="381"/>
      <c r="AH136" s="381"/>
      <c r="AI136" s="381"/>
      <c r="AJ136" s="381"/>
      <c r="AK136" s="381"/>
      <c r="AL136" s="381"/>
      <c r="AM136" s="381"/>
      <c r="AN136" s="381"/>
      <c r="AO136" s="381"/>
      <c r="AP136" s="381"/>
      <c r="AQ136" s="381"/>
      <c r="AR136" s="381"/>
      <c r="AS136" s="381"/>
      <c r="AT136" s="381"/>
      <c r="AU136" s="381"/>
      <c r="AV136" s="381"/>
      <c r="AW136" s="381"/>
      <c r="AX136" s="381"/>
      <c r="AY136" s="381"/>
      <c r="AZ136" s="381"/>
      <c r="BA136" s="381"/>
      <c r="BB136" s="381"/>
      <c r="BC136" s="381"/>
      <c r="BD136" s="381"/>
      <c r="BE136" s="185"/>
      <c r="BF136" s="84"/>
    </row>
    <row r="137" spans="1:58" s="81" customFormat="1" ht="15.75" customHeight="1">
      <c r="A137" s="80"/>
      <c r="B137" s="89" t="s">
        <v>297</v>
      </c>
      <c r="C137" s="89"/>
      <c r="D137" s="89"/>
      <c r="G137" s="179"/>
      <c r="H137" s="89"/>
      <c r="I137" s="89"/>
      <c r="J137" s="88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8"/>
      <c r="AF137" s="89"/>
      <c r="AG137" s="89"/>
      <c r="AH137" s="88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8"/>
      <c r="BB137" s="89"/>
      <c r="BC137" s="382" t="s">
        <v>311</v>
      </c>
      <c r="BD137" s="382"/>
      <c r="BE137" s="86"/>
      <c r="BF137" s="84"/>
    </row>
    <row r="138" spans="1:66" ht="21" customHeight="1">
      <c r="A138" s="375" t="s">
        <v>135</v>
      </c>
      <c r="B138" s="364" t="s">
        <v>12</v>
      </c>
      <c r="C138" s="379" t="s">
        <v>321</v>
      </c>
      <c r="D138" s="376" t="s">
        <v>13</v>
      </c>
      <c r="E138" s="13" t="s">
        <v>14</v>
      </c>
      <c r="F138" s="378" t="s">
        <v>15</v>
      </c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70"/>
      <c r="AA138" s="366" t="s">
        <v>15</v>
      </c>
      <c r="AB138" s="367"/>
      <c r="AC138" s="368"/>
      <c r="AD138" s="369" t="s">
        <v>16</v>
      </c>
      <c r="AE138" s="369"/>
      <c r="AF138" s="369"/>
      <c r="AG138" s="369"/>
      <c r="AH138" s="369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  <c r="AT138" s="369"/>
      <c r="AU138" s="369"/>
      <c r="AV138" s="369"/>
      <c r="AW138" s="369"/>
      <c r="AX138" s="370"/>
      <c r="AY138" s="371" t="s">
        <v>16</v>
      </c>
      <c r="AZ138" s="372"/>
      <c r="BA138" s="373"/>
      <c r="BB138" s="364" t="s">
        <v>48</v>
      </c>
      <c r="BC138" s="362" t="s">
        <v>17</v>
      </c>
      <c r="BD138" s="364" t="s">
        <v>133</v>
      </c>
      <c r="BE138" s="8"/>
      <c r="BF138" s="8"/>
      <c r="BG138" s="8"/>
      <c r="BH138" s="8"/>
      <c r="BI138" s="8"/>
      <c r="BJ138" s="8"/>
      <c r="BK138" s="8"/>
      <c r="BL138" s="8"/>
      <c r="BM138" s="8"/>
      <c r="BN138" s="8"/>
    </row>
    <row r="139" spans="1:66" ht="53.25" customHeight="1">
      <c r="A139" s="375"/>
      <c r="B139" s="365"/>
      <c r="C139" s="380"/>
      <c r="D139" s="377"/>
      <c r="E139" s="16" t="s">
        <v>18</v>
      </c>
      <c r="F139" s="17" t="s">
        <v>43</v>
      </c>
      <c r="G139" s="17" t="s">
        <v>44</v>
      </c>
      <c r="H139" s="18" t="s">
        <v>1</v>
      </c>
      <c r="I139" s="17">
        <v>1</v>
      </c>
      <c r="J139" s="17">
        <v>2</v>
      </c>
      <c r="K139" s="17">
        <v>3</v>
      </c>
      <c r="L139" s="17">
        <v>4</v>
      </c>
      <c r="M139" s="17">
        <v>5</v>
      </c>
      <c r="N139" s="17">
        <v>6</v>
      </c>
      <c r="O139" s="17">
        <v>7</v>
      </c>
      <c r="P139" s="17">
        <v>8</v>
      </c>
      <c r="Q139" s="17">
        <v>9</v>
      </c>
      <c r="R139" s="17">
        <v>10</v>
      </c>
      <c r="S139" s="17">
        <v>11</v>
      </c>
      <c r="T139" s="17">
        <v>12</v>
      </c>
      <c r="U139" s="17">
        <v>13</v>
      </c>
      <c r="V139" s="17">
        <v>14</v>
      </c>
      <c r="W139" s="17">
        <v>15</v>
      </c>
      <c r="X139" s="17">
        <v>16</v>
      </c>
      <c r="Y139" s="17">
        <v>17</v>
      </c>
      <c r="Z139" s="17">
        <v>18</v>
      </c>
      <c r="AA139" s="19" t="s">
        <v>2</v>
      </c>
      <c r="AB139" s="20" t="s">
        <v>1</v>
      </c>
      <c r="AC139" s="20" t="s">
        <v>45</v>
      </c>
      <c r="AD139" s="21" t="s">
        <v>43</v>
      </c>
      <c r="AE139" s="13" t="s">
        <v>44</v>
      </c>
      <c r="AF139" s="22" t="s">
        <v>1</v>
      </c>
      <c r="AG139" s="13">
        <v>1</v>
      </c>
      <c r="AH139" s="13">
        <v>2</v>
      </c>
      <c r="AI139" s="13">
        <v>3</v>
      </c>
      <c r="AJ139" s="13">
        <v>4</v>
      </c>
      <c r="AK139" s="13">
        <v>5</v>
      </c>
      <c r="AL139" s="13">
        <v>6</v>
      </c>
      <c r="AM139" s="13">
        <v>7</v>
      </c>
      <c r="AN139" s="13">
        <v>8</v>
      </c>
      <c r="AO139" s="13">
        <v>9</v>
      </c>
      <c r="AP139" s="13">
        <v>10</v>
      </c>
      <c r="AQ139" s="13">
        <v>11</v>
      </c>
      <c r="AR139" s="13">
        <v>12</v>
      </c>
      <c r="AS139" s="13">
        <v>13</v>
      </c>
      <c r="AT139" s="13">
        <v>14</v>
      </c>
      <c r="AU139" s="13">
        <v>15</v>
      </c>
      <c r="AV139" s="13">
        <v>16</v>
      </c>
      <c r="AW139" s="13">
        <v>17</v>
      </c>
      <c r="AX139" s="14">
        <v>18</v>
      </c>
      <c r="AY139" s="23" t="s">
        <v>2</v>
      </c>
      <c r="AZ139" s="19" t="s">
        <v>1</v>
      </c>
      <c r="BA139" s="149" t="s">
        <v>47</v>
      </c>
      <c r="BB139" s="374"/>
      <c r="BC139" s="363"/>
      <c r="BD139" s="365"/>
      <c r="BE139" s="8"/>
      <c r="BF139" s="8"/>
      <c r="BG139" s="8"/>
      <c r="BH139" s="8"/>
      <c r="BI139" s="8"/>
      <c r="BJ139" s="8"/>
      <c r="BK139" s="8"/>
      <c r="BL139" s="8"/>
      <c r="BM139" s="8"/>
      <c r="BN139" s="8"/>
    </row>
    <row r="140" spans="1:56" s="4" customFormat="1" ht="15" customHeight="1">
      <c r="A140" s="1">
        <v>1</v>
      </c>
      <c r="B140" s="60" t="s">
        <v>112</v>
      </c>
      <c r="C140" s="24">
        <v>1998</v>
      </c>
      <c r="D140" s="24" t="s">
        <v>73</v>
      </c>
      <c r="E140" s="2" t="s">
        <v>4</v>
      </c>
      <c r="F140" s="25">
        <v>0.013742824074074074</v>
      </c>
      <c r="G140" s="25">
        <v>0.01256712962962963</v>
      </c>
      <c r="H140" s="26">
        <f aca="true" t="shared" si="35" ref="H140:H169">SUM(F140-G140)</f>
        <v>0.0011756944444444445</v>
      </c>
      <c r="I140" s="32"/>
      <c r="J140" s="32"/>
      <c r="K140" s="32"/>
      <c r="L140" s="32">
        <v>2</v>
      </c>
      <c r="M140" s="32"/>
      <c r="N140" s="32"/>
      <c r="O140" s="32"/>
      <c r="P140" s="32">
        <v>50</v>
      </c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28">
        <f aca="true" t="shared" si="36" ref="AA140:AA169">SUM(I140+J140+K140+L140+M140+N140+O140+P140+Q140+R140+S140+T140+U140+V140+W140+X140+Y140+Z140)</f>
        <v>52</v>
      </c>
      <c r="AB140" s="35">
        <v>101.58</v>
      </c>
      <c r="AC140" s="66">
        <f aca="true" t="shared" si="37" ref="AC140:AC169">SUM(AA140+AB140)</f>
        <v>153.57999999999998</v>
      </c>
      <c r="AD140" s="25">
        <v>0.01639375</v>
      </c>
      <c r="AE140" s="25">
        <v>0.015326273148148148</v>
      </c>
      <c r="AF140" s="30">
        <f aca="true" t="shared" si="38" ref="AF140:AF169">SUM(AD140-AE140)</f>
        <v>0.0010674768518518507</v>
      </c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1">
        <f aca="true" t="shared" si="39" ref="AY140:AY169">SUM(AG140+AH140+AI140+AJ140+AK140+AL140+AM140+AN140+AO140+AP140+AQ140+AR140+AS140+AT140+AU140+AV140+AW140+AX140)</f>
        <v>0</v>
      </c>
      <c r="AZ140" s="38">
        <v>92.23</v>
      </c>
      <c r="BA140" s="78">
        <f aca="true" t="shared" si="40" ref="BA140:BA169">SUM(AY140+AZ140)</f>
        <v>92.23</v>
      </c>
      <c r="BB140" s="40">
        <f aca="true" t="shared" si="41" ref="BB140:BB169">MIN(AA140+AB140,AY140+AZ140)</f>
        <v>92.23</v>
      </c>
      <c r="BC140" s="46">
        <v>1</v>
      </c>
      <c r="BD140" s="27" t="s">
        <v>49</v>
      </c>
    </row>
    <row r="141" spans="1:56" s="4" customFormat="1" ht="15" customHeight="1">
      <c r="A141" s="1">
        <v>2</v>
      </c>
      <c r="B141" s="60" t="s">
        <v>201</v>
      </c>
      <c r="C141" s="24">
        <v>1985</v>
      </c>
      <c r="D141" s="24" t="s">
        <v>5</v>
      </c>
      <c r="E141" s="2" t="s">
        <v>19</v>
      </c>
      <c r="F141" s="25">
        <v>0.03861666666666667</v>
      </c>
      <c r="G141" s="25">
        <v>0.037542129629629634</v>
      </c>
      <c r="H141" s="26">
        <f t="shared" si="35"/>
        <v>0.0010745370370370336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28">
        <f t="shared" si="36"/>
        <v>0</v>
      </c>
      <c r="AB141" s="35">
        <v>92.84</v>
      </c>
      <c r="AC141" s="66">
        <f t="shared" si="37"/>
        <v>92.84</v>
      </c>
      <c r="AD141" s="25">
        <v>0.041375231481481485</v>
      </c>
      <c r="AE141" s="25">
        <v>0.04029652777777778</v>
      </c>
      <c r="AF141" s="30">
        <f t="shared" si="38"/>
        <v>0.0010787037037037067</v>
      </c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1">
        <f t="shared" si="39"/>
        <v>0</v>
      </c>
      <c r="AZ141" s="38">
        <v>93.2</v>
      </c>
      <c r="BA141" s="78">
        <f t="shared" si="40"/>
        <v>93.2</v>
      </c>
      <c r="BB141" s="40">
        <f t="shared" si="41"/>
        <v>92.84</v>
      </c>
      <c r="BC141" s="46">
        <v>2</v>
      </c>
      <c r="BD141" s="27" t="s">
        <v>49</v>
      </c>
    </row>
    <row r="142" spans="1:56" s="4" customFormat="1" ht="15" customHeight="1">
      <c r="A142" s="1">
        <v>3</v>
      </c>
      <c r="B142" s="71" t="s">
        <v>260</v>
      </c>
      <c r="C142" s="1">
        <v>1997</v>
      </c>
      <c r="D142" s="1" t="s">
        <v>3</v>
      </c>
      <c r="E142" s="2" t="s">
        <v>4</v>
      </c>
      <c r="F142" s="47">
        <v>0.03937071759259259</v>
      </c>
      <c r="G142" s="47">
        <v>0.03827083333333333</v>
      </c>
      <c r="H142" s="26">
        <f t="shared" si="35"/>
        <v>0.0010998842592592623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>
        <v>2</v>
      </c>
      <c r="V142" s="32"/>
      <c r="W142" s="32"/>
      <c r="X142" s="32"/>
      <c r="Y142" s="32"/>
      <c r="Z142" s="32"/>
      <c r="AA142" s="28">
        <f t="shared" si="36"/>
        <v>2</v>
      </c>
      <c r="AB142" s="35">
        <v>95.03</v>
      </c>
      <c r="AC142" s="66">
        <f t="shared" si="37"/>
        <v>97.03</v>
      </c>
      <c r="AD142" s="25">
        <v>0.0011761574074074074</v>
      </c>
      <c r="AE142" s="25">
        <v>4.780092592592593E-05</v>
      </c>
      <c r="AF142" s="30">
        <f t="shared" si="38"/>
        <v>0.0011283564814814815</v>
      </c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1">
        <f t="shared" si="39"/>
        <v>0</v>
      </c>
      <c r="AZ142" s="38">
        <v>97.49</v>
      </c>
      <c r="BA142" s="78">
        <f t="shared" si="40"/>
        <v>97.49</v>
      </c>
      <c r="BB142" s="40">
        <f t="shared" si="41"/>
        <v>97.03</v>
      </c>
      <c r="BC142" s="46">
        <v>3</v>
      </c>
      <c r="BD142" s="27" t="s">
        <v>49</v>
      </c>
    </row>
    <row r="143" spans="1:56" s="4" customFormat="1" ht="15" customHeight="1">
      <c r="A143" s="1">
        <v>4</v>
      </c>
      <c r="B143" s="60" t="s">
        <v>23</v>
      </c>
      <c r="C143" s="24">
        <v>1989</v>
      </c>
      <c r="D143" s="24" t="s">
        <v>5</v>
      </c>
      <c r="E143" s="2" t="s">
        <v>19</v>
      </c>
      <c r="F143" s="25">
        <v>0.024857870370370367</v>
      </c>
      <c r="G143" s="25">
        <v>0.023671643518518522</v>
      </c>
      <c r="H143" s="26">
        <f t="shared" si="35"/>
        <v>0.0011862268518518446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>
        <v>2</v>
      </c>
      <c r="Z143" s="32"/>
      <c r="AA143" s="28">
        <f t="shared" si="36"/>
        <v>2</v>
      </c>
      <c r="AB143" s="35">
        <v>102.49</v>
      </c>
      <c r="AC143" s="66">
        <f t="shared" si="37"/>
        <v>104.49</v>
      </c>
      <c r="AD143" s="25">
        <v>0.027536689814814816</v>
      </c>
      <c r="AE143" s="25">
        <v>0.02641296296296296</v>
      </c>
      <c r="AF143" s="30">
        <f t="shared" si="38"/>
        <v>0.001123726851851855</v>
      </c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1">
        <f t="shared" si="39"/>
        <v>0</v>
      </c>
      <c r="AZ143" s="38">
        <v>97.09</v>
      </c>
      <c r="BA143" s="78">
        <f t="shared" si="40"/>
        <v>97.09</v>
      </c>
      <c r="BB143" s="40">
        <f t="shared" si="41"/>
        <v>97.09</v>
      </c>
      <c r="BC143" s="46">
        <v>4</v>
      </c>
      <c r="BD143" s="27" t="s">
        <v>49</v>
      </c>
    </row>
    <row r="144" spans="1:56" s="4" customFormat="1" ht="15" customHeight="1">
      <c r="A144" s="1">
        <v>5</v>
      </c>
      <c r="B144" s="60" t="s">
        <v>21</v>
      </c>
      <c r="C144" s="24">
        <v>1999</v>
      </c>
      <c r="D144" s="24" t="s">
        <v>5</v>
      </c>
      <c r="E144" s="2" t="s">
        <v>4</v>
      </c>
      <c r="F144" s="25">
        <v>0.026193171296296298</v>
      </c>
      <c r="G144" s="25">
        <v>0.025060185185185185</v>
      </c>
      <c r="H144" s="26">
        <f t="shared" si="35"/>
        <v>0.0011329861111111124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28">
        <f t="shared" si="36"/>
        <v>0</v>
      </c>
      <c r="AB144" s="35">
        <v>97.89</v>
      </c>
      <c r="AC144" s="66">
        <f t="shared" si="37"/>
        <v>97.89</v>
      </c>
      <c r="AD144" s="25">
        <v>0.028945023148148147</v>
      </c>
      <c r="AE144" s="25">
        <v>0.02783761574074074</v>
      </c>
      <c r="AF144" s="30">
        <f t="shared" si="38"/>
        <v>0.0011074074074074076</v>
      </c>
      <c r="AG144" s="32"/>
      <c r="AH144" s="32"/>
      <c r="AI144" s="32"/>
      <c r="AJ144" s="32">
        <v>50</v>
      </c>
      <c r="AK144" s="32"/>
      <c r="AL144" s="32"/>
      <c r="AM144" s="32"/>
      <c r="AN144" s="32">
        <v>2</v>
      </c>
      <c r="AO144" s="32"/>
      <c r="AP144" s="32">
        <v>2</v>
      </c>
      <c r="AQ144" s="32"/>
      <c r="AR144" s="32"/>
      <c r="AS144" s="32">
        <v>2</v>
      </c>
      <c r="AT144" s="32"/>
      <c r="AU144" s="32"/>
      <c r="AV144" s="32"/>
      <c r="AW144" s="32"/>
      <c r="AX144" s="32"/>
      <c r="AY144" s="31">
        <f t="shared" si="39"/>
        <v>56</v>
      </c>
      <c r="AZ144" s="38">
        <v>95.68</v>
      </c>
      <c r="BA144" s="78">
        <f t="shared" si="40"/>
        <v>151.68</v>
      </c>
      <c r="BB144" s="40">
        <f t="shared" si="41"/>
        <v>97.89</v>
      </c>
      <c r="BC144" s="46">
        <v>5</v>
      </c>
      <c r="BD144" s="27" t="s">
        <v>49</v>
      </c>
    </row>
    <row r="145" spans="1:56" s="4" customFormat="1" ht="15" customHeight="1">
      <c r="A145" s="1">
        <v>6</v>
      </c>
      <c r="B145" s="60" t="s">
        <v>20</v>
      </c>
      <c r="C145" s="24">
        <v>1998</v>
      </c>
      <c r="D145" s="24" t="s">
        <v>5</v>
      </c>
      <c r="E145" s="2" t="s">
        <v>4</v>
      </c>
      <c r="F145" s="30">
        <v>0.03730335648148148</v>
      </c>
      <c r="G145" s="30">
        <v>0.03615636574074074</v>
      </c>
      <c r="H145" s="26">
        <f t="shared" si="35"/>
        <v>0.00114699074074074</v>
      </c>
      <c r="I145" s="32"/>
      <c r="J145" s="32"/>
      <c r="K145" s="32"/>
      <c r="L145" s="32"/>
      <c r="M145" s="32"/>
      <c r="N145" s="32"/>
      <c r="O145" s="32"/>
      <c r="P145" s="32">
        <v>2</v>
      </c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28">
        <f t="shared" si="36"/>
        <v>2</v>
      </c>
      <c r="AB145" s="35">
        <v>99.1</v>
      </c>
      <c r="AC145" s="66">
        <f t="shared" si="37"/>
        <v>101.1</v>
      </c>
      <c r="AD145" s="25">
        <v>0.04006793981481482</v>
      </c>
      <c r="AE145" s="25">
        <v>0.03892951388888889</v>
      </c>
      <c r="AF145" s="30">
        <f t="shared" si="38"/>
        <v>0.0011384259259259247</v>
      </c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1">
        <f t="shared" si="39"/>
        <v>0</v>
      </c>
      <c r="AZ145" s="38">
        <v>98.36</v>
      </c>
      <c r="BA145" s="78">
        <f t="shared" si="40"/>
        <v>98.36</v>
      </c>
      <c r="BB145" s="40">
        <f t="shared" si="41"/>
        <v>98.36</v>
      </c>
      <c r="BC145" s="46">
        <v>6</v>
      </c>
      <c r="BD145" s="27" t="s">
        <v>49</v>
      </c>
    </row>
    <row r="146" spans="1:56" s="4" customFormat="1" ht="15" customHeight="1">
      <c r="A146" s="1">
        <v>7</v>
      </c>
      <c r="B146" s="60" t="s">
        <v>40</v>
      </c>
      <c r="C146" s="24">
        <v>1998</v>
      </c>
      <c r="D146" s="24" t="s">
        <v>3</v>
      </c>
      <c r="E146" s="24" t="s">
        <v>4</v>
      </c>
      <c r="F146" s="25">
        <v>0.03383831018518519</v>
      </c>
      <c r="G146" s="25">
        <v>0.03269085648148148</v>
      </c>
      <c r="H146" s="26">
        <f t="shared" si="35"/>
        <v>0.001147453703703713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>
        <v>2</v>
      </c>
      <c r="Z146" s="32"/>
      <c r="AA146" s="28">
        <f t="shared" si="36"/>
        <v>2</v>
      </c>
      <c r="AB146" s="35">
        <v>99.14</v>
      </c>
      <c r="AC146" s="66">
        <f t="shared" si="37"/>
        <v>101.14</v>
      </c>
      <c r="AD146" s="25">
        <v>0.03593819444444444</v>
      </c>
      <c r="AE146" s="25">
        <v>0.03477835648148148</v>
      </c>
      <c r="AF146" s="30">
        <f t="shared" si="38"/>
        <v>0.0011598379629629563</v>
      </c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1">
        <f t="shared" si="39"/>
        <v>0</v>
      </c>
      <c r="AZ146" s="38">
        <v>100.21</v>
      </c>
      <c r="BA146" s="78">
        <f t="shared" si="40"/>
        <v>100.21</v>
      </c>
      <c r="BB146" s="40">
        <f t="shared" si="41"/>
        <v>100.21</v>
      </c>
      <c r="BC146" s="46">
        <v>7</v>
      </c>
      <c r="BD146" s="27" t="s">
        <v>49</v>
      </c>
    </row>
    <row r="147" spans="1:56" s="4" customFormat="1" ht="15" customHeight="1">
      <c r="A147" s="1">
        <v>8</v>
      </c>
      <c r="B147" s="60" t="s">
        <v>199</v>
      </c>
      <c r="C147" s="24">
        <v>1995</v>
      </c>
      <c r="D147" s="24" t="s">
        <v>5</v>
      </c>
      <c r="E147" s="2" t="s">
        <v>19</v>
      </c>
      <c r="F147" s="25">
        <v>0.025591319444444444</v>
      </c>
      <c r="G147" s="25">
        <v>0.024357986111111108</v>
      </c>
      <c r="H147" s="26">
        <f t="shared" si="35"/>
        <v>0.0012333333333333363</v>
      </c>
      <c r="I147" s="32"/>
      <c r="J147" s="32"/>
      <c r="K147" s="32"/>
      <c r="L147" s="32">
        <v>50</v>
      </c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28">
        <f t="shared" si="36"/>
        <v>50</v>
      </c>
      <c r="AB147" s="35">
        <v>106.56</v>
      </c>
      <c r="AC147" s="66">
        <f t="shared" si="37"/>
        <v>156.56</v>
      </c>
      <c r="AD147" s="25">
        <v>0.02821331018518519</v>
      </c>
      <c r="AE147" s="25">
        <v>0.027121875000000004</v>
      </c>
      <c r="AF147" s="30">
        <f t="shared" si="38"/>
        <v>0.0010914351851851849</v>
      </c>
      <c r="AG147" s="32"/>
      <c r="AH147" s="32">
        <v>2</v>
      </c>
      <c r="AI147" s="32">
        <v>2</v>
      </c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>
        <v>2</v>
      </c>
      <c r="AU147" s="32"/>
      <c r="AV147" s="32"/>
      <c r="AW147" s="32"/>
      <c r="AX147" s="32"/>
      <c r="AY147" s="31">
        <f t="shared" si="39"/>
        <v>6</v>
      </c>
      <c r="AZ147" s="38">
        <v>94.3</v>
      </c>
      <c r="BA147" s="78">
        <f t="shared" si="40"/>
        <v>100.3</v>
      </c>
      <c r="BB147" s="40">
        <f t="shared" si="41"/>
        <v>100.3</v>
      </c>
      <c r="BC147" s="46">
        <v>8</v>
      </c>
      <c r="BD147" s="27" t="s">
        <v>49</v>
      </c>
    </row>
    <row r="148" spans="1:56" s="4" customFormat="1" ht="15" customHeight="1">
      <c r="A148" s="1">
        <v>9</v>
      </c>
      <c r="B148" s="60" t="s">
        <v>111</v>
      </c>
      <c r="C148" s="24">
        <v>1998</v>
      </c>
      <c r="D148" s="24" t="s">
        <v>73</v>
      </c>
      <c r="E148" s="2" t="s">
        <v>4</v>
      </c>
      <c r="F148" s="25">
        <v>0.024122569444444446</v>
      </c>
      <c r="G148" s="25">
        <v>0.022971412037037037</v>
      </c>
      <c r="H148" s="26">
        <f t="shared" si="35"/>
        <v>0.0011511574074074098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>
        <v>2</v>
      </c>
      <c r="X148" s="32"/>
      <c r="Y148" s="32"/>
      <c r="Z148" s="32"/>
      <c r="AA148" s="28">
        <f t="shared" si="36"/>
        <v>2</v>
      </c>
      <c r="AB148" s="35">
        <v>99.46</v>
      </c>
      <c r="AC148" s="66">
        <f t="shared" si="37"/>
        <v>101.46</v>
      </c>
      <c r="AD148" s="25">
        <v>0.02689386574074074</v>
      </c>
      <c r="AE148" s="25">
        <v>0.02572708333333333</v>
      </c>
      <c r="AF148" s="30">
        <f t="shared" si="38"/>
        <v>0.001166782407407408</v>
      </c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1">
        <f t="shared" si="39"/>
        <v>0</v>
      </c>
      <c r="AZ148" s="38">
        <v>100.81</v>
      </c>
      <c r="BA148" s="78">
        <f t="shared" si="40"/>
        <v>100.81</v>
      </c>
      <c r="BB148" s="40">
        <f t="shared" si="41"/>
        <v>100.81</v>
      </c>
      <c r="BC148" s="46">
        <v>9</v>
      </c>
      <c r="BD148" s="27" t="s">
        <v>49</v>
      </c>
    </row>
    <row r="149" spans="1:56" s="4" customFormat="1" ht="15" customHeight="1">
      <c r="A149" s="1">
        <v>10</v>
      </c>
      <c r="B149" s="63" t="s">
        <v>39</v>
      </c>
      <c r="C149" s="39">
        <v>1998</v>
      </c>
      <c r="D149" s="24" t="s">
        <v>3</v>
      </c>
      <c r="E149" s="24" t="s">
        <v>4</v>
      </c>
      <c r="F149" s="25">
        <v>0.029019097222222224</v>
      </c>
      <c r="G149" s="25">
        <v>0.027853935185185186</v>
      </c>
      <c r="H149" s="26">
        <f t="shared" si="35"/>
        <v>0.0011651620370370375</v>
      </c>
      <c r="I149" s="32"/>
      <c r="J149" s="32"/>
      <c r="K149" s="32"/>
      <c r="L149" s="32">
        <v>4</v>
      </c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28">
        <f t="shared" si="36"/>
        <v>4</v>
      </c>
      <c r="AB149" s="35">
        <v>100.67</v>
      </c>
      <c r="AC149" s="66">
        <f t="shared" si="37"/>
        <v>104.67</v>
      </c>
      <c r="AD149" s="25">
        <v>0.031100347222222224</v>
      </c>
      <c r="AE149" s="25">
        <v>0.029927662037037034</v>
      </c>
      <c r="AF149" s="30">
        <f t="shared" si="38"/>
        <v>0.0011726851851851898</v>
      </c>
      <c r="AG149" s="32"/>
      <c r="AH149" s="32"/>
      <c r="AI149" s="32"/>
      <c r="AJ149" s="32"/>
      <c r="AK149" s="32"/>
      <c r="AL149" s="32"/>
      <c r="AM149" s="32"/>
      <c r="AN149" s="32">
        <v>2</v>
      </c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1">
        <f t="shared" si="39"/>
        <v>2</v>
      </c>
      <c r="AZ149" s="38">
        <v>101.32</v>
      </c>
      <c r="BA149" s="78">
        <f t="shared" si="40"/>
        <v>103.32</v>
      </c>
      <c r="BB149" s="40">
        <f t="shared" si="41"/>
        <v>103.32</v>
      </c>
      <c r="BC149" s="46">
        <v>10</v>
      </c>
      <c r="BD149" s="27" t="s">
        <v>49</v>
      </c>
    </row>
    <row r="150" spans="1:58" s="4" customFormat="1" ht="15" customHeight="1">
      <c r="A150" s="1">
        <v>11</v>
      </c>
      <c r="B150" s="60" t="s">
        <v>29</v>
      </c>
      <c r="C150" s="1">
        <v>2000</v>
      </c>
      <c r="D150" s="24" t="s">
        <v>5</v>
      </c>
      <c r="E150" s="29">
        <v>2000</v>
      </c>
      <c r="F150" s="29" t="s">
        <v>5</v>
      </c>
      <c r="G150" s="202" t="s">
        <v>4</v>
      </c>
      <c r="H150" s="203">
        <v>0.0068035879629629635</v>
      </c>
      <c r="I150" s="203">
        <v>0.005569560185185185</v>
      </c>
      <c r="J150" s="204">
        <f>SUM(H150-I150)</f>
        <v>0.0012340277777777783</v>
      </c>
      <c r="K150" s="205"/>
      <c r="L150" s="206"/>
      <c r="M150" s="205"/>
      <c r="N150" s="206"/>
      <c r="O150" s="205"/>
      <c r="P150" s="206"/>
      <c r="Q150" s="205"/>
      <c r="R150" s="206"/>
      <c r="S150" s="205"/>
      <c r="T150" s="206"/>
      <c r="U150" s="205"/>
      <c r="V150" s="206"/>
      <c r="W150" s="205"/>
      <c r="X150" s="206"/>
      <c r="Y150" s="205"/>
      <c r="Z150" s="206"/>
      <c r="AA150" s="205">
        <v>0</v>
      </c>
      <c r="AB150" s="35">
        <v>106.62</v>
      </c>
      <c r="AC150" s="66">
        <f>SUM(AA150+AB150)</f>
        <v>106.62</v>
      </c>
      <c r="AD150" s="203">
        <v>0.010284722222222223</v>
      </c>
      <c r="AE150" s="203">
        <v>0.009068055555555555</v>
      </c>
      <c r="AF150" s="207">
        <f>SUM(AD150-AE150)</f>
        <v>0.001216666666666668</v>
      </c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37">
        <f>SUM(AG150+AH150+AI150+AJ150+AK150+AL150+AM150+AN150+AO150+AP150+AQ150+AR150+AS150+AT150+AU150+AV150+AW150+AX150)</f>
        <v>0</v>
      </c>
      <c r="AZ150" s="35">
        <v>105.12</v>
      </c>
      <c r="BA150" s="66">
        <f>SUM(AY150+AZ150)</f>
        <v>105.12</v>
      </c>
      <c r="BB150" s="41">
        <f>MIN(AA150+AB150,AY150+AZ150)</f>
        <v>105.12</v>
      </c>
      <c r="BC150" s="78">
        <v>11</v>
      </c>
      <c r="BD150" s="27" t="s">
        <v>49</v>
      </c>
      <c r="BE150" s="11"/>
      <c r="BF150" s="7"/>
    </row>
    <row r="151" spans="1:56" s="4" customFormat="1" ht="15" customHeight="1">
      <c r="A151" s="1">
        <v>12</v>
      </c>
      <c r="B151" s="60" t="s">
        <v>9</v>
      </c>
      <c r="C151" s="24">
        <v>1997</v>
      </c>
      <c r="D151" s="24" t="s">
        <v>5</v>
      </c>
      <c r="E151" s="2" t="s">
        <v>4</v>
      </c>
      <c r="F151" s="47">
        <v>0.007580555555555556</v>
      </c>
      <c r="G151" s="47">
        <v>0.006311805555555556</v>
      </c>
      <c r="H151" s="26">
        <f t="shared" si="35"/>
        <v>0.00126875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>
        <v>2</v>
      </c>
      <c r="S151" s="32"/>
      <c r="T151" s="32"/>
      <c r="U151" s="32"/>
      <c r="V151" s="32"/>
      <c r="W151" s="32"/>
      <c r="X151" s="32"/>
      <c r="Y151" s="32"/>
      <c r="Z151" s="32"/>
      <c r="AA151" s="28">
        <f t="shared" si="36"/>
        <v>2</v>
      </c>
      <c r="AB151" s="35">
        <v>109.62</v>
      </c>
      <c r="AC151" s="66">
        <f t="shared" si="37"/>
        <v>111.62</v>
      </c>
      <c r="AD151" s="25">
        <v>0.010945717592592594</v>
      </c>
      <c r="AE151" s="25">
        <v>0.009741319444444445</v>
      </c>
      <c r="AF151" s="30">
        <f t="shared" si="38"/>
        <v>0.0012043981481481489</v>
      </c>
      <c r="AG151" s="32"/>
      <c r="AH151" s="32"/>
      <c r="AI151" s="32"/>
      <c r="AJ151" s="32"/>
      <c r="AK151" s="32"/>
      <c r="AL151" s="32"/>
      <c r="AM151" s="32"/>
      <c r="AN151" s="32"/>
      <c r="AO151" s="32"/>
      <c r="AP151" s="32">
        <v>2</v>
      </c>
      <c r="AQ151" s="32"/>
      <c r="AR151" s="32"/>
      <c r="AS151" s="32"/>
      <c r="AT151" s="32"/>
      <c r="AU151" s="32"/>
      <c r="AV151" s="32"/>
      <c r="AW151" s="32"/>
      <c r="AX151" s="32"/>
      <c r="AY151" s="31">
        <f t="shared" si="39"/>
        <v>2</v>
      </c>
      <c r="AZ151" s="38">
        <v>104.06</v>
      </c>
      <c r="BA151" s="78">
        <f t="shared" si="40"/>
        <v>106.06</v>
      </c>
      <c r="BB151" s="40">
        <f t="shared" si="41"/>
        <v>106.06</v>
      </c>
      <c r="BC151" s="46">
        <v>12</v>
      </c>
      <c r="BD151" s="27" t="s">
        <v>49</v>
      </c>
    </row>
    <row r="152" spans="1:56" s="4" customFormat="1" ht="15" customHeight="1">
      <c r="A152" s="1">
        <v>13</v>
      </c>
      <c r="B152" s="63" t="s">
        <v>53</v>
      </c>
      <c r="C152" s="39">
        <v>2000</v>
      </c>
      <c r="D152" s="24" t="s">
        <v>3</v>
      </c>
      <c r="E152" s="39">
        <v>1</v>
      </c>
      <c r="F152" s="25">
        <v>0.01740636574074074</v>
      </c>
      <c r="G152" s="25">
        <v>0.016034027777777776</v>
      </c>
      <c r="H152" s="26">
        <f t="shared" si="35"/>
        <v>0.001372337962962964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28">
        <f t="shared" si="36"/>
        <v>0</v>
      </c>
      <c r="AB152" s="35">
        <v>118.57</v>
      </c>
      <c r="AC152" s="66">
        <f t="shared" si="37"/>
        <v>118.57</v>
      </c>
      <c r="AD152" s="25">
        <v>0.019303935185185184</v>
      </c>
      <c r="AE152" s="25">
        <v>0.01809791666666667</v>
      </c>
      <c r="AF152" s="30">
        <f t="shared" si="38"/>
        <v>0.001206018518518516</v>
      </c>
      <c r="AG152" s="32"/>
      <c r="AH152" s="32"/>
      <c r="AI152" s="32"/>
      <c r="AJ152" s="32"/>
      <c r="AK152" s="32"/>
      <c r="AL152" s="32"/>
      <c r="AM152" s="32"/>
      <c r="AN152" s="32">
        <v>2</v>
      </c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1">
        <f t="shared" si="39"/>
        <v>2</v>
      </c>
      <c r="AZ152" s="38">
        <v>104.2</v>
      </c>
      <c r="BA152" s="78">
        <f t="shared" si="40"/>
        <v>106.2</v>
      </c>
      <c r="BB152" s="40">
        <f t="shared" si="41"/>
        <v>106.2</v>
      </c>
      <c r="BC152" s="46">
        <v>13</v>
      </c>
      <c r="BD152" s="27" t="s">
        <v>49</v>
      </c>
    </row>
    <row r="153" spans="1:56" s="4" customFormat="1" ht="15" customHeight="1">
      <c r="A153" s="1">
        <v>14</v>
      </c>
      <c r="B153" s="63" t="s">
        <v>117</v>
      </c>
      <c r="C153" s="39">
        <v>1996</v>
      </c>
      <c r="D153" s="39" t="s">
        <v>3</v>
      </c>
      <c r="E153" s="39" t="s">
        <v>4</v>
      </c>
      <c r="F153" s="25">
        <v>0.020697453703703704</v>
      </c>
      <c r="G153" s="25">
        <v>0.01945960648148148</v>
      </c>
      <c r="H153" s="26">
        <f t="shared" si="35"/>
        <v>0.0012378472222222235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28">
        <f t="shared" si="36"/>
        <v>0</v>
      </c>
      <c r="AB153" s="35">
        <v>106.95</v>
      </c>
      <c r="AC153" s="66">
        <f t="shared" si="37"/>
        <v>106.95</v>
      </c>
      <c r="AD153" s="25">
        <v>0.023517245370370376</v>
      </c>
      <c r="AE153" s="25">
        <v>0.022274305555555558</v>
      </c>
      <c r="AF153" s="30">
        <f t="shared" si="38"/>
        <v>0.0012429398148148182</v>
      </c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>
        <v>2</v>
      </c>
      <c r="AT153" s="32"/>
      <c r="AU153" s="32"/>
      <c r="AV153" s="32"/>
      <c r="AW153" s="32">
        <v>2</v>
      </c>
      <c r="AX153" s="32"/>
      <c r="AY153" s="31">
        <f t="shared" si="39"/>
        <v>4</v>
      </c>
      <c r="AZ153" s="38">
        <v>167.39</v>
      </c>
      <c r="BA153" s="78">
        <f t="shared" si="40"/>
        <v>171.39</v>
      </c>
      <c r="BB153" s="40">
        <f t="shared" si="41"/>
        <v>106.95</v>
      </c>
      <c r="BC153" s="46">
        <v>14</v>
      </c>
      <c r="BD153" s="27" t="s">
        <v>49</v>
      </c>
    </row>
    <row r="154" spans="1:56" s="4" customFormat="1" ht="15" customHeight="1">
      <c r="A154" s="1">
        <v>15</v>
      </c>
      <c r="B154" s="60" t="s">
        <v>6</v>
      </c>
      <c r="C154" s="24">
        <v>1994</v>
      </c>
      <c r="D154" s="24" t="s">
        <v>5</v>
      </c>
      <c r="E154" s="2" t="s">
        <v>19</v>
      </c>
      <c r="F154" s="25">
        <v>0.005463773148148148</v>
      </c>
      <c r="G154" s="25">
        <v>0.004219444444444444</v>
      </c>
      <c r="H154" s="26">
        <f t="shared" si="35"/>
        <v>0.001244328703703704</v>
      </c>
      <c r="I154" s="32"/>
      <c r="J154" s="32"/>
      <c r="K154" s="32"/>
      <c r="L154" s="32">
        <v>2</v>
      </c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28">
        <f t="shared" si="36"/>
        <v>2</v>
      </c>
      <c r="AB154" s="35">
        <v>107.51</v>
      </c>
      <c r="AC154" s="66">
        <f t="shared" si="37"/>
        <v>109.51</v>
      </c>
      <c r="AD154" s="25">
        <v>0.009076967592592593</v>
      </c>
      <c r="AE154" s="25">
        <v>0.0076699074074074065</v>
      </c>
      <c r="AF154" s="30">
        <f t="shared" si="38"/>
        <v>0.0014070601851851865</v>
      </c>
      <c r="AG154" s="32"/>
      <c r="AH154" s="32"/>
      <c r="AI154" s="32">
        <v>2</v>
      </c>
      <c r="AJ154" s="32"/>
      <c r="AK154" s="32"/>
      <c r="AL154" s="32"/>
      <c r="AM154" s="32"/>
      <c r="AN154" s="32">
        <v>2</v>
      </c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1">
        <f t="shared" si="39"/>
        <v>4</v>
      </c>
      <c r="AZ154" s="38">
        <v>121.57</v>
      </c>
      <c r="BA154" s="78">
        <f t="shared" si="40"/>
        <v>125.57</v>
      </c>
      <c r="BB154" s="40">
        <f t="shared" si="41"/>
        <v>109.51</v>
      </c>
      <c r="BC154" s="46">
        <v>15</v>
      </c>
      <c r="BD154" s="27" t="s">
        <v>49</v>
      </c>
    </row>
    <row r="155" spans="1:56" s="4" customFormat="1" ht="15" customHeight="1">
      <c r="A155" s="1">
        <v>16</v>
      </c>
      <c r="B155" s="73" t="s">
        <v>142</v>
      </c>
      <c r="C155" s="39">
        <v>1981</v>
      </c>
      <c r="D155" s="24" t="s">
        <v>143</v>
      </c>
      <c r="E155" s="39" t="s">
        <v>144</v>
      </c>
      <c r="F155" s="30">
        <v>0.009218055555555556</v>
      </c>
      <c r="G155" s="30">
        <v>0.007673611111111111</v>
      </c>
      <c r="H155" s="26">
        <f t="shared" si="35"/>
        <v>0.0015444444444444446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>
        <v>2</v>
      </c>
      <c r="V155" s="32"/>
      <c r="W155" s="32"/>
      <c r="X155" s="32"/>
      <c r="Y155" s="32"/>
      <c r="Z155" s="32"/>
      <c r="AA155" s="28">
        <f t="shared" si="36"/>
        <v>2</v>
      </c>
      <c r="AB155" s="35">
        <v>133.44</v>
      </c>
      <c r="AC155" s="66">
        <f t="shared" si="37"/>
        <v>135.44</v>
      </c>
      <c r="AD155" s="25">
        <v>0.011744907407407407</v>
      </c>
      <c r="AE155" s="25">
        <v>0.01046238425925926</v>
      </c>
      <c r="AF155" s="30">
        <f t="shared" si="38"/>
        <v>0.0012825231481481472</v>
      </c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>
        <v>2</v>
      </c>
      <c r="AX155" s="32"/>
      <c r="AY155" s="31">
        <f t="shared" si="39"/>
        <v>2</v>
      </c>
      <c r="AZ155" s="38">
        <v>110.81</v>
      </c>
      <c r="BA155" s="78">
        <f t="shared" si="40"/>
        <v>112.81</v>
      </c>
      <c r="BB155" s="40">
        <f t="shared" si="41"/>
        <v>112.81</v>
      </c>
      <c r="BC155" s="46">
        <v>16</v>
      </c>
      <c r="BD155" s="27" t="s">
        <v>49</v>
      </c>
    </row>
    <row r="156" spans="1:56" s="4" customFormat="1" ht="15" customHeight="1">
      <c r="A156" s="1">
        <v>17</v>
      </c>
      <c r="B156" s="63" t="s">
        <v>131</v>
      </c>
      <c r="C156" s="39">
        <v>2002</v>
      </c>
      <c r="D156" s="24" t="s">
        <v>5</v>
      </c>
      <c r="E156" s="2">
        <v>1</v>
      </c>
      <c r="F156" s="25">
        <v>0.03814456018518519</v>
      </c>
      <c r="G156" s="25">
        <v>0.036850925925925926</v>
      </c>
      <c r="H156" s="26">
        <f t="shared" si="35"/>
        <v>0.0012936342592592617</v>
      </c>
      <c r="I156" s="32"/>
      <c r="J156" s="32"/>
      <c r="K156" s="32"/>
      <c r="L156" s="32"/>
      <c r="M156" s="32">
        <v>2</v>
      </c>
      <c r="N156" s="32"/>
      <c r="O156" s="32"/>
      <c r="P156" s="32">
        <v>2</v>
      </c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28">
        <f t="shared" si="36"/>
        <v>4</v>
      </c>
      <c r="AB156" s="35">
        <v>111.77</v>
      </c>
      <c r="AC156" s="66">
        <f t="shared" si="37"/>
        <v>115.77</v>
      </c>
      <c r="AD156" s="25">
        <v>0.041</v>
      </c>
      <c r="AE156" s="25">
        <v>0.039680208333333335</v>
      </c>
      <c r="AF156" s="30">
        <f t="shared" si="38"/>
        <v>0.001319791666666667</v>
      </c>
      <c r="AG156" s="32"/>
      <c r="AH156" s="32"/>
      <c r="AI156" s="32"/>
      <c r="AJ156" s="32"/>
      <c r="AK156" s="32"/>
      <c r="AL156" s="32"/>
      <c r="AM156" s="32"/>
      <c r="AN156" s="32">
        <v>2</v>
      </c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1">
        <f t="shared" si="39"/>
        <v>2</v>
      </c>
      <c r="AZ156" s="38">
        <v>114.03</v>
      </c>
      <c r="BA156" s="78">
        <f t="shared" si="40"/>
        <v>116.03</v>
      </c>
      <c r="BB156" s="40">
        <f t="shared" si="41"/>
        <v>115.77</v>
      </c>
      <c r="BC156" s="46">
        <v>17</v>
      </c>
      <c r="BD156" s="27" t="s">
        <v>49</v>
      </c>
    </row>
    <row r="157" spans="1:56" s="4" customFormat="1" ht="15" customHeight="1">
      <c r="A157" s="1">
        <v>18</v>
      </c>
      <c r="B157" s="60" t="s">
        <v>65</v>
      </c>
      <c r="C157" s="24">
        <v>1996</v>
      </c>
      <c r="D157" s="24" t="s">
        <v>73</v>
      </c>
      <c r="E157" s="2" t="s">
        <v>19</v>
      </c>
      <c r="F157" s="25"/>
      <c r="G157" s="25"/>
      <c r="H157" s="26">
        <f t="shared" si="35"/>
        <v>0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28" t="s">
        <v>389</v>
      </c>
      <c r="AB157" s="28" t="s">
        <v>389</v>
      </c>
      <c r="AC157" s="28" t="s">
        <v>389</v>
      </c>
      <c r="AD157" s="25">
        <v>0.04236412037037037</v>
      </c>
      <c r="AE157" s="25">
        <v>0.04099791666666667</v>
      </c>
      <c r="AF157" s="30">
        <f t="shared" si="38"/>
        <v>0.0013662037037037028</v>
      </c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1">
        <f t="shared" si="39"/>
        <v>0</v>
      </c>
      <c r="AZ157" s="38">
        <v>118.04</v>
      </c>
      <c r="BA157" s="78">
        <f t="shared" si="40"/>
        <v>118.04</v>
      </c>
      <c r="BB157" s="40">
        <v>118.04</v>
      </c>
      <c r="BC157" s="46">
        <v>18</v>
      </c>
      <c r="BD157" s="27" t="s">
        <v>49</v>
      </c>
    </row>
    <row r="158" spans="1:56" s="4" customFormat="1" ht="15" customHeight="1">
      <c r="A158" s="1">
        <v>19</v>
      </c>
      <c r="B158" s="60" t="s">
        <v>114</v>
      </c>
      <c r="C158" s="24">
        <v>1999</v>
      </c>
      <c r="D158" s="24" t="s">
        <v>73</v>
      </c>
      <c r="E158" s="2">
        <v>1</v>
      </c>
      <c r="F158" s="25">
        <v>0.023797453703703703</v>
      </c>
      <c r="G158" s="25">
        <v>0.022276967592592595</v>
      </c>
      <c r="H158" s="26">
        <f t="shared" si="35"/>
        <v>0.0015204861111111079</v>
      </c>
      <c r="I158" s="32"/>
      <c r="J158" s="32">
        <v>2</v>
      </c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28">
        <f t="shared" si="36"/>
        <v>2</v>
      </c>
      <c r="AB158" s="35">
        <v>131.37</v>
      </c>
      <c r="AC158" s="66">
        <f t="shared" si="37"/>
        <v>133.37</v>
      </c>
      <c r="AD158" s="25">
        <v>0.026350694444444444</v>
      </c>
      <c r="AE158" s="25">
        <v>0.02502916666666667</v>
      </c>
      <c r="AF158" s="30">
        <f t="shared" si="38"/>
        <v>0.0013215277777777756</v>
      </c>
      <c r="AG158" s="32"/>
      <c r="AH158" s="32"/>
      <c r="AI158" s="32"/>
      <c r="AJ158" s="32"/>
      <c r="AK158" s="32"/>
      <c r="AL158" s="32"/>
      <c r="AM158" s="32"/>
      <c r="AN158" s="32">
        <v>2</v>
      </c>
      <c r="AO158" s="32"/>
      <c r="AP158" s="32"/>
      <c r="AQ158" s="32"/>
      <c r="AR158" s="32"/>
      <c r="AS158" s="32">
        <v>2</v>
      </c>
      <c r="AT158" s="32"/>
      <c r="AU158" s="32"/>
      <c r="AV158" s="32"/>
      <c r="AW158" s="32"/>
      <c r="AX158" s="32"/>
      <c r="AY158" s="31">
        <f t="shared" si="39"/>
        <v>4</v>
      </c>
      <c r="AZ158" s="38">
        <v>114.18</v>
      </c>
      <c r="BA158" s="78">
        <f t="shared" si="40"/>
        <v>118.18</v>
      </c>
      <c r="BB158" s="40">
        <f t="shared" si="41"/>
        <v>118.18</v>
      </c>
      <c r="BC158" s="46">
        <v>19</v>
      </c>
      <c r="BD158" s="27" t="s">
        <v>49</v>
      </c>
    </row>
    <row r="159" spans="1:56" s="4" customFormat="1" ht="15" customHeight="1">
      <c r="A159" s="1">
        <v>20</v>
      </c>
      <c r="B159" s="63" t="s">
        <v>22</v>
      </c>
      <c r="C159" s="39">
        <v>1986</v>
      </c>
      <c r="D159" s="24" t="s">
        <v>5</v>
      </c>
      <c r="E159" s="2" t="s">
        <v>19</v>
      </c>
      <c r="F159" s="25">
        <v>0.004876736111111111</v>
      </c>
      <c r="G159" s="25">
        <v>0.0035135416666666665</v>
      </c>
      <c r="H159" s="26">
        <f t="shared" si="35"/>
        <v>0.0013631944444444447</v>
      </c>
      <c r="I159" s="32"/>
      <c r="J159" s="32">
        <v>2</v>
      </c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28">
        <f t="shared" si="36"/>
        <v>2</v>
      </c>
      <c r="AB159" s="35">
        <v>117.78</v>
      </c>
      <c r="AC159" s="66">
        <f t="shared" si="37"/>
        <v>119.78</v>
      </c>
      <c r="AD159" s="25"/>
      <c r="AE159" s="25"/>
      <c r="AF159" s="30">
        <f t="shared" si="38"/>
        <v>0</v>
      </c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28" t="s">
        <v>389</v>
      </c>
      <c r="AZ159" s="28" t="s">
        <v>389</v>
      </c>
      <c r="BA159" s="28" t="s">
        <v>389</v>
      </c>
      <c r="BB159" s="40">
        <v>119.78</v>
      </c>
      <c r="BC159" s="46">
        <v>20</v>
      </c>
      <c r="BD159" s="27" t="s">
        <v>49</v>
      </c>
    </row>
    <row r="160" spans="1:56" s="4" customFormat="1" ht="15" customHeight="1">
      <c r="A160" s="1">
        <v>21</v>
      </c>
      <c r="B160" s="63" t="s">
        <v>93</v>
      </c>
      <c r="C160" s="39">
        <v>1999</v>
      </c>
      <c r="D160" s="24" t="s">
        <v>174</v>
      </c>
      <c r="E160" s="39">
        <v>2</v>
      </c>
      <c r="F160" s="25">
        <v>0.030072337962962964</v>
      </c>
      <c r="G160" s="25">
        <v>0.028516087962962965</v>
      </c>
      <c r="H160" s="26">
        <f t="shared" si="35"/>
        <v>0.0015562499999999986</v>
      </c>
      <c r="I160" s="32"/>
      <c r="J160" s="32"/>
      <c r="K160" s="32"/>
      <c r="L160" s="32">
        <v>2</v>
      </c>
      <c r="M160" s="32"/>
      <c r="N160" s="32"/>
      <c r="O160" s="32"/>
      <c r="P160" s="32">
        <v>2</v>
      </c>
      <c r="Q160" s="32"/>
      <c r="R160" s="32">
        <v>2</v>
      </c>
      <c r="S160" s="32"/>
      <c r="T160" s="32"/>
      <c r="U160" s="32"/>
      <c r="V160" s="32"/>
      <c r="W160" s="32"/>
      <c r="X160" s="32"/>
      <c r="Y160" s="32">
        <v>2</v>
      </c>
      <c r="Z160" s="32"/>
      <c r="AA160" s="28">
        <f t="shared" si="36"/>
        <v>8</v>
      </c>
      <c r="AB160" s="35">
        <v>134.46</v>
      </c>
      <c r="AC160" s="66">
        <f t="shared" si="37"/>
        <v>142.46</v>
      </c>
      <c r="AD160" s="25">
        <v>0.03199050925925926</v>
      </c>
      <c r="AE160" s="25">
        <v>0.030602893518518522</v>
      </c>
      <c r="AF160" s="30">
        <f t="shared" si="38"/>
        <v>0.0013876157407407379</v>
      </c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1">
        <f t="shared" si="39"/>
        <v>0</v>
      </c>
      <c r="AZ160" s="38">
        <v>119.89</v>
      </c>
      <c r="BA160" s="78">
        <f t="shared" si="40"/>
        <v>119.89</v>
      </c>
      <c r="BB160" s="40">
        <f t="shared" si="41"/>
        <v>119.89</v>
      </c>
      <c r="BC160" s="46">
        <v>21</v>
      </c>
      <c r="BD160" s="27" t="s">
        <v>49</v>
      </c>
    </row>
    <row r="161" spans="1:56" s="4" customFormat="1" ht="15" customHeight="1">
      <c r="A161" s="1">
        <v>22</v>
      </c>
      <c r="B161" s="60" t="s">
        <v>38</v>
      </c>
      <c r="C161" s="24">
        <v>2000</v>
      </c>
      <c r="D161" s="24" t="s">
        <v>11</v>
      </c>
      <c r="E161" s="24">
        <v>3</v>
      </c>
      <c r="F161" s="25">
        <v>0.003568055555555555</v>
      </c>
      <c r="G161" s="25">
        <v>0.0021113425925925926</v>
      </c>
      <c r="H161" s="26">
        <f t="shared" si="35"/>
        <v>0.0014567129629629626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28">
        <f t="shared" si="36"/>
        <v>0</v>
      </c>
      <c r="AB161" s="35">
        <v>125.86</v>
      </c>
      <c r="AC161" s="66">
        <f t="shared" si="37"/>
        <v>125.86</v>
      </c>
      <c r="AD161" s="25">
        <v>0.007678356481481481</v>
      </c>
      <c r="AE161" s="25">
        <v>0.0062878472222222224</v>
      </c>
      <c r="AF161" s="30">
        <f t="shared" si="38"/>
        <v>0.0013905092592592589</v>
      </c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1">
        <f t="shared" si="39"/>
        <v>0</v>
      </c>
      <c r="AZ161" s="28">
        <v>120.14</v>
      </c>
      <c r="BA161" s="78">
        <f t="shared" si="40"/>
        <v>120.14</v>
      </c>
      <c r="BB161" s="40">
        <f t="shared" si="41"/>
        <v>120.14</v>
      </c>
      <c r="BC161" s="46">
        <v>22</v>
      </c>
      <c r="BD161" s="27" t="s">
        <v>49</v>
      </c>
    </row>
    <row r="162" spans="1:56" s="4" customFormat="1" ht="15" customHeight="1">
      <c r="A162" s="1">
        <v>23</v>
      </c>
      <c r="B162" s="60" t="s">
        <v>113</v>
      </c>
      <c r="C162" s="24">
        <v>1999</v>
      </c>
      <c r="D162" s="24" t="s">
        <v>73</v>
      </c>
      <c r="E162" s="2">
        <v>1</v>
      </c>
      <c r="F162" s="25">
        <v>0.036884953703703705</v>
      </c>
      <c r="G162" s="25">
        <v>0.035441319444444445</v>
      </c>
      <c r="H162" s="26">
        <f t="shared" si="35"/>
        <v>0.001443634259259259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28">
        <f t="shared" si="36"/>
        <v>0</v>
      </c>
      <c r="AB162" s="35">
        <v>124.73</v>
      </c>
      <c r="AC162" s="66">
        <f t="shared" si="37"/>
        <v>124.73</v>
      </c>
      <c r="AD162" s="25">
        <v>0.039004166666666666</v>
      </c>
      <c r="AE162" s="25">
        <v>0.037547337962962966</v>
      </c>
      <c r="AF162" s="30">
        <f t="shared" si="38"/>
        <v>0.0014568287037036998</v>
      </c>
      <c r="AG162" s="32"/>
      <c r="AH162" s="32"/>
      <c r="AI162" s="32"/>
      <c r="AJ162" s="32"/>
      <c r="AK162" s="32"/>
      <c r="AL162" s="32"/>
      <c r="AM162" s="32">
        <v>2</v>
      </c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1">
        <f t="shared" si="39"/>
        <v>2</v>
      </c>
      <c r="AZ162" s="38">
        <v>125.87</v>
      </c>
      <c r="BA162" s="78">
        <f t="shared" si="40"/>
        <v>127.87</v>
      </c>
      <c r="BB162" s="40">
        <f t="shared" si="41"/>
        <v>124.73</v>
      </c>
      <c r="BC162" s="46">
        <v>23</v>
      </c>
      <c r="BD162" s="27" t="s">
        <v>49</v>
      </c>
    </row>
    <row r="163" spans="1:56" s="4" customFormat="1" ht="15" customHeight="1">
      <c r="A163" s="1">
        <v>24</v>
      </c>
      <c r="B163" s="63" t="s">
        <v>291</v>
      </c>
      <c r="C163" s="39">
        <v>1996</v>
      </c>
      <c r="D163" s="24" t="s">
        <v>174</v>
      </c>
      <c r="E163" s="39"/>
      <c r="F163" s="25">
        <v>0.021674768518518517</v>
      </c>
      <c r="G163" s="25">
        <v>0.020185069444444446</v>
      </c>
      <c r="H163" s="26">
        <f t="shared" si="35"/>
        <v>0.0014896990740740704</v>
      </c>
      <c r="I163" s="32"/>
      <c r="J163" s="32"/>
      <c r="K163" s="32">
        <v>2</v>
      </c>
      <c r="L163" s="32">
        <v>2</v>
      </c>
      <c r="M163" s="32"/>
      <c r="N163" s="32"/>
      <c r="O163" s="32"/>
      <c r="P163" s="32">
        <v>2</v>
      </c>
      <c r="Q163" s="32"/>
      <c r="R163" s="32"/>
      <c r="S163" s="32">
        <v>2</v>
      </c>
      <c r="T163" s="32"/>
      <c r="U163" s="32"/>
      <c r="V163" s="32"/>
      <c r="W163" s="32"/>
      <c r="X163" s="32"/>
      <c r="Y163" s="32"/>
      <c r="Z163" s="32"/>
      <c r="AA163" s="28">
        <f t="shared" si="36"/>
        <v>8</v>
      </c>
      <c r="AB163" s="35">
        <v>128.71</v>
      </c>
      <c r="AC163" s="66">
        <f t="shared" si="37"/>
        <v>136.71</v>
      </c>
      <c r="AD163" s="25">
        <v>0.024424305555555553</v>
      </c>
      <c r="AE163" s="25">
        <v>0.02296828703703704</v>
      </c>
      <c r="AF163" s="30">
        <f t="shared" si="38"/>
        <v>0.0014560185185185127</v>
      </c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1">
        <f t="shared" si="39"/>
        <v>0</v>
      </c>
      <c r="AZ163" s="38">
        <v>125.8</v>
      </c>
      <c r="BA163" s="78">
        <f t="shared" si="40"/>
        <v>125.8</v>
      </c>
      <c r="BB163" s="40">
        <f t="shared" si="41"/>
        <v>125.8</v>
      </c>
      <c r="BC163" s="46">
        <v>24</v>
      </c>
      <c r="BD163" s="27" t="s">
        <v>49</v>
      </c>
    </row>
    <row r="164" spans="1:56" s="4" customFormat="1" ht="15" customHeight="1">
      <c r="A164" s="1">
        <v>25</v>
      </c>
      <c r="B164" s="63" t="s">
        <v>95</v>
      </c>
      <c r="C164" s="39">
        <v>2003</v>
      </c>
      <c r="D164" s="24" t="s">
        <v>174</v>
      </c>
      <c r="E164" s="39">
        <v>1</v>
      </c>
      <c r="F164" s="25">
        <v>0.036230324074074075</v>
      </c>
      <c r="G164" s="25">
        <v>0.034747106481481486</v>
      </c>
      <c r="H164" s="26">
        <f t="shared" si="35"/>
        <v>0.001483217592592588</v>
      </c>
      <c r="I164" s="32"/>
      <c r="J164" s="32">
        <v>2</v>
      </c>
      <c r="K164" s="32"/>
      <c r="L164" s="32"/>
      <c r="M164" s="32"/>
      <c r="N164" s="32"/>
      <c r="O164" s="32"/>
      <c r="P164" s="32"/>
      <c r="Q164" s="32"/>
      <c r="R164" s="32">
        <v>2</v>
      </c>
      <c r="S164" s="32"/>
      <c r="T164" s="32"/>
      <c r="U164" s="32"/>
      <c r="V164" s="32"/>
      <c r="W164" s="32"/>
      <c r="X164" s="32"/>
      <c r="Y164" s="32"/>
      <c r="Z164" s="32"/>
      <c r="AA164" s="28">
        <f t="shared" si="36"/>
        <v>4</v>
      </c>
      <c r="AB164" s="35">
        <v>128.15</v>
      </c>
      <c r="AC164" s="66">
        <f t="shared" si="37"/>
        <v>132.15</v>
      </c>
      <c r="AD164" s="25">
        <v>0.03840613425925926</v>
      </c>
      <c r="AE164" s="25">
        <v>0.03683842592592593</v>
      </c>
      <c r="AF164" s="30">
        <f t="shared" si="38"/>
        <v>0.0015677083333333341</v>
      </c>
      <c r="AG164" s="32"/>
      <c r="AH164" s="32"/>
      <c r="AI164" s="32"/>
      <c r="AJ164" s="32"/>
      <c r="AK164" s="32"/>
      <c r="AL164" s="32"/>
      <c r="AM164" s="32"/>
      <c r="AN164" s="32">
        <v>2</v>
      </c>
      <c r="AO164" s="32"/>
      <c r="AP164" s="32"/>
      <c r="AQ164" s="32">
        <v>2</v>
      </c>
      <c r="AR164" s="32"/>
      <c r="AS164" s="32"/>
      <c r="AT164" s="32"/>
      <c r="AU164" s="32"/>
      <c r="AV164" s="32"/>
      <c r="AW164" s="32">
        <v>2</v>
      </c>
      <c r="AX164" s="32"/>
      <c r="AY164" s="31">
        <f t="shared" si="39"/>
        <v>6</v>
      </c>
      <c r="AZ164" s="38">
        <v>135.45</v>
      </c>
      <c r="BA164" s="78">
        <f t="shared" si="40"/>
        <v>141.45</v>
      </c>
      <c r="BB164" s="40">
        <f t="shared" si="41"/>
        <v>132.15</v>
      </c>
      <c r="BC164" s="46">
        <v>25</v>
      </c>
      <c r="BD164" s="27" t="s">
        <v>49</v>
      </c>
    </row>
    <row r="165" spans="1:56" s="4" customFormat="1" ht="15" customHeight="1">
      <c r="A165" s="1">
        <v>26</v>
      </c>
      <c r="B165" s="62" t="s">
        <v>149</v>
      </c>
      <c r="C165" s="72">
        <v>2001</v>
      </c>
      <c r="D165" s="24" t="s">
        <v>5</v>
      </c>
      <c r="E165" s="2" t="s">
        <v>7</v>
      </c>
      <c r="F165" s="25">
        <v>0.015417013888888892</v>
      </c>
      <c r="G165" s="25">
        <v>0.013912962962962962</v>
      </c>
      <c r="H165" s="26">
        <f t="shared" si="35"/>
        <v>0.0015040509259259295</v>
      </c>
      <c r="I165" s="32"/>
      <c r="J165" s="32">
        <v>2</v>
      </c>
      <c r="K165" s="32">
        <v>2</v>
      </c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28">
        <f t="shared" si="36"/>
        <v>4</v>
      </c>
      <c r="AB165" s="35">
        <v>129.95</v>
      </c>
      <c r="AC165" s="66">
        <f t="shared" si="37"/>
        <v>133.95</v>
      </c>
      <c r="AD165" s="25">
        <v>0.01816886574074074</v>
      </c>
      <c r="AE165" s="25">
        <v>0.016706944444444444</v>
      </c>
      <c r="AF165" s="30">
        <f t="shared" si="38"/>
        <v>0.0014619212962962945</v>
      </c>
      <c r="AG165" s="32"/>
      <c r="AH165" s="32">
        <v>2</v>
      </c>
      <c r="AI165" s="32"/>
      <c r="AJ165" s="32"/>
      <c r="AK165" s="32"/>
      <c r="AL165" s="32"/>
      <c r="AM165" s="32"/>
      <c r="AN165" s="32">
        <v>2</v>
      </c>
      <c r="AO165" s="32"/>
      <c r="AP165" s="32"/>
      <c r="AQ165" s="32"/>
      <c r="AR165" s="32"/>
      <c r="AS165" s="32"/>
      <c r="AT165" s="32"/>
      <c r="AU165" s="32"/>
      <c r="AV165" s="32"/>
      <c r="AW165" s="32"/>
      <c r="AX165" s="32">
        <v>2</v>
      </c>
      <c r="AY165" s="31">
        <f t="shared" si="39"/>
        <v>6</v>
      </c>
      <c r="AZ165" s="38">
        <v>126.31</v>
      </c>
      <c r="BA165" s="78">
        <f t="shared" si="40"/>
        <v>132.31</v>
      </c>
      <c r="BB165" s="40">
        <f t="shared" si="41"/>
        <v>132.31</v>
      </c>
      <c r="BC165" s="46">
        <v>26</v>
      </c>
      <c r="BD165" s="27" t="s">
        <v>49</v>
      </c>
    </row>
    <row r="166" spans="1:56" s="4" customFormat="1" ht="15" customHeight="1">
      <c r="A166" s="1">
        <v>27</v>
      </c>
      <c r="B166" s="63" t="s">
        <v>28</v>
      </c>
      <c r="C166" s="39">
        <v>2003</v>
      </c>
      <c r="D166" s="24" t="s">
        <v>5</v>
      </c>
      <c r="E166" s="2">
        <v>2</v>
      </c>
      <c r="F166" s="25">
        <v>0.014917592592592592</v>
      </c>
      <c r="G166" s="25">
        <v>0.013232407407407408</v>
      </c>
      <c r="H166" s="26">
        <f t="shared" si="35"/>
        <v>0.0016851851851851837</v>
      </c>
      <c r="I166" s="32"/>
      <c r="J166" s="32">
        <v>2</v>
      </c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28">
        <f t="shared" si="36"/>
        <v>2</v>
      </c>
      <c r="AB166" s="35">
        <v>145.6</v>
      </c>
      <c r="AC166" s="66">
        <f t="shared" si="37"/>
        <v>147.6</v>
      </c>
      <c r="AD166" s="25">
        <v>0.017621296296296298</v>
      </c>
      <c r="AE166" s="25">
        <v>0.01605173611111111</v>
      </c>
      <c r="AF166" s="30">
        <f t="shared" si="38"/>
        <v>0.0015695601851851877</v>
      </c>
      <c r="AG166" s="32"/>
      <c r="AH166" s="32"/>
      <c r="AI166" s="32"/>
      <c r="AJ166" s="32">
        <v>2</v>
      </c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1">
        <f t="shared" si="39"/>
        <v>2</v>
      </c>
      <c r="AZ166" s="38">
        <v>135.61</v>
      </c>
      <c r="BA166" s="78">
        <f t="shared" si="40"/>
        <v>137.61</v>
      </c>
      <c r="BB166" s="40">
        <f t="shared" si="41"/>
        <v>137.61</v>
      </c>
      <c r="BC166" s="46">
        <v>27</v>
      </c>
      <c r="BD166" s="27" t="s">
        <v>49</v>
      </c>
    </row>
    <row r="167" spans="1:56" s="4" customFormat="1" ht="15" customHeight="1">
      <c r="A167" s="1">
        <v>28</v>
      </c>
      <c r="B167" s="63" t="s">
        <v>108</v>
      </c>
      <c r="C167" s="39">
        <v>2002</v>
      </c>
      <c r="D167" s="24" t="s">
        <v>5</v>
      </c>
      <c r="E167" s="2">
        <v>2</v>
      </c>
      <c r="F167" s="25">
        <v>0.0017949074074074074</v>
      </c>
      <c r="G167" s="25">
        <v>4.490740740740741E-05</v>
      </c>
      <c r="H167" s="26">
        <f t="shared" si="35"/>
        <v>0.00175</v>
      </c>
      <c r="I167" s="32"/>
      <c r="J167" s="32"/>
      <c r="K167" s="32"/>
      <c r="L167" s="32"/>
      <c r="M167" s="32"/>
      <c r="N167" s="32"/>
      <c r="O167" s="32"/>
      <c r="P167" s="32">
        <v>2</v>
      </c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28">
        <f t="shared" si="36"/>
        <v>2</v>
      </c>
      <c r="AB167" s="35">
        <v>151.2</v>
      </c>
      <c r="AC167" s="66">
        <f t="shared" si="37"/>
        <v>153.2</v>
      </c>
      <c r="AD167" s="25">
        <v>0.005120833333333333</v>
      </c>
      <c r="AE167" s="25">
        <v>0.0035069444444444445</v>
      </c>
      <c r="AF167" s="30">
        <f t="shared" si="38"/>
        <v>0.0016138888888888887</v>
      </c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1">
        <f t="shared" si="39"/>
        <v>0</v>
      </c>
      <c r="AZ167" s="28">
        <v>139.44</v>
      </c>
      <c r="BA167" s="78">
        <f t="shared" si="40"/>
        <v>139.44</v>
      </c>
      <c r="BB167" s="40">
        <f t="shared" si="41"/>
        <v>139.44</v>
      </c>
      <c r="BC167" s="46">
        <v>28</v>
      </c>
      <c r="BD167" s="27" t="s">
        <v>49</v>
      </c>
    </row>
    <row r="168" spans="1:56" s="4" customFormat="1" ht="15" customHeight="1">
      <c r="A168" s="1">
        <v>29</v>
      </c>
      <c r="B168" s="71" t="s">
        <v>230</v>
      </c>
      <c r="C168" s="1">
        <v>1997</v>
      </c>
      <c r="D168" s="1" t="s">
        <v>174</v>
      </c>
      <c r="E168" s="2">
        <v>2</v>
      </c>
      <c r="F168" s="25">
        <v>0.020394328703703703</v>
      </c>
      <c r="G168" s="25">
        <v>0.018775925925925925</v>
      </c>
      <c r="H168" s="26">
        <f t="shared" si="35"/>
        <v>0.0016184027777777776</v>
      </c>
      <c r="I168" s="32"/>
      <c r="J168" s="32"/>
      <c r="K168" s="32">
        <v>2</v>
      </c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28">
        <f t="shared" si="36"/>
        <v>2</v>
      </c>
      <c r="AB168" s="35">
        <v>139.83</v>
      </c>
      <c r="AC168" s="66">
        <f t="shared" si="37"/>
        <v>141.83</v>
      </c>
      <c r="AD168" s="25">
        <v>0.023191550925925928</v>
      </c>
      <c r="AE168" s="25">
        <v>0.02155347222222222</v>
      </c>
      <c r="AF168" s="30">
        <f t="shared" si="38"/>
        <v>0.0016380787037037076</v>
      </c>
      <c r="AG168" s="32"/>
      <c r="AH168" s="32">
        <v>2</v>
      </c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1">
        <f t="shared" si="39"/>
        <v>2</v>
      </c>
      <c r="AZ168" s="38">
        <v>141.53</v>
      </c>
      <c r="BA168" s="78">
        <f t="shared" si="40"/>
        <v>143.53</v>
      </c>
      <c r="BB168" s="40">
        <f t="shared" si="41"/>
        <v>141.83</v>
      </c>
      <c r="BC168" s="46">
        <v>29</v>
      </c>
      <c r="BD168" s="27" t="s">
        <v>49</v>
      </c>
    </row>
    <row r="169" spans="1:56" s="4" customFormat="1" ht="15" customHeight="1">
      <c r="A169" s="1">
        <v>30</v>
      </c>
      <c r="B169" s="63" t="s">
        <v>85</v>
      </c>
      <c r="C169" s="39">
        <v>2001</v>
      </c>
      <c r="D169" s="24" t="s">
        <v>174</v>
      </c>
      <c r="E169" s="39">
        <v>2</v>
      </c>
      <c r="F169" s="25">
        <v>0.022549652777777776</v>
      </c>
      <c r="G169" s="25">
        <v>0.02085775462962963</v>
      </c>
      <c r="H169" s="26">
        <f t="shared" si="35"/>
        <v>0.0016918981481481472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28">
        <f t="shared" si="36"/>
        <v>0</v>
      </c>
      <c r="AB169" s="35">
        <v>146.18</v>
      </c>
      <c r="AC169" s="66">
        <f t="shared" si="37"/>
        <v>146.18</v>
      </c>
      <c r="AD169" s="25">
        <v>0.02531608796296296</v>
      </c>
      <c r="AE169" s="25">
        <v>0.02366712962962963</v>
      </c>
      <c r="AF169" s="30">
        <f t="shared" si="38"/>
        <v>0.0016489583333333287</v>
      </c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1">
        <f t="shared" si="39"/>
        <v>0</v>
      </c>
      <c r="AZ169" s="38">
        <v>142.47</v>
      </c>
      <c r="BA169" s="78">
        <f t="shared" si="40"/>
        <v>142.47</v>
      </c>
      <c r="BB169" s="40">
        <f t="shared" si="41"/>
        <v>142.47</v>
      </c>
      <c r="BC169" s="46">
        <v>30</v>
      </c>
      <c r="BD169" s="27" t="s">
        <v>49</v>
      </c>
    </row>
    <row r="170" spans="1:56" s="4" customFormat="1" ht="9" customHeight="1">
      <c r="A170" s="188"/>
      <c r="B170" s="211"/>
      <c r="C170" s="210"/>
      <c r="D170" s="57"/>
      <c r="E170" s="210"/>
      <c r="F170" s="190"/>
      <c r="G170" s="190"/>
      <c r="H170" s="19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92"/>
      <c r="AB170" s="212"/>
      <c r="AC170" s="65"/>
      <c r="AD170" s="190"/>
      <c r="AE170" s="190"/>
      <c r="AF170" s="194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95"/>
      <c r="AZ170" s="213"/>
      <c r="BA170" s="196"/>
      <c r="BB170" s="197"/>
      <c r="BC170" s="11"/>
      <c r="BD170" s="7"/>
    </row>
    <row r="171" spans="1:58" s="81" customFormat="1" ht="16.5" customHeight="1">
      <c r="A171" s="346" t="s">
        <v>296</v>
      </c>
      <c r="B171" s="346"/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  <c r="N171" s="346"/>
      <c r="O171" s="346"/>
      <c r="P171" s="346"/>
      <c r="Q171" s="346"/>
      <c r="R171" s="346"/>
      <c r="S171" s="346"/>
      <c r="T171" s="346"/>
      <c r="U171" s="346"/>
      <c r="V171" s="346"/>
      <c r="W171" s="346"/>
      <c r="X171" s="346"/>
      <c r="Y171" s="346"/>
      <c r="Z171" s="346"/>
      <c r="AA171" s="346"/>
      <c r="AB171" s="346"/>
      <c r="AC171" s="346"/>
      <c r="AD171" s="346"/>
      <c r="AE171" s="346"/>
      <c r="AF171" s="346"/>
      <c r="AG171" s="346"/>
      <c r="AH171" s="346"/>
      <c r="AI171" s="346"/>
      <c r="AJ171" s="346"/>
      <c r="AK171" s="346"/>
      <c r="AL171" s="346"/>
      <c r="AM171" s="346"/>
      <c r="AN171" s="346"/>
      <c r="AO171" s="346"/>
      <c r="AP171" s="346"/>
      <c r="AQ171" s="346"/>
      <c r="AR171" s="346"/>
      <c r="AS171" s="346"/>
      <c r="AT171" s="346"/>
      <c r="AU171" s="346"/>
      <c r="AV171" s="346"/>
      <c r="AW171" s="346"/>
      <c r="AX171" s="346"/>
      <c r="AY171" s="346"/>
      <c r="AZ171" s="346"/>
      <c r="BA171" s="346"/>
      <c r="BB171" s="346"/>
      <c r="BC171" s="346"/>
      <c r="BD171" s="346"/>
      <c r="BE171" s="4"/>
      <c r="BF171" s="84"/>
    </row>
    <row r="172" spans="1:58" s="82" customFormat="1" ht="15" customHeight="1">
      <c r="A172" s="346" t="s">
        <v>310</v>
      </c>
      <c r="B172" s="346"/>
      <c r="C172" s="346"/>
      <c r="D172" s="346"/>
      <c r="E172" s="346"/>
      <c r="F172" s="346"/>
      <c r="G172" s="346"/>
      <c r="H172" s="346"/>
      <c r="I172" s="346"/>
      <c r="J172" s="346"/>
      <c r="K172" s="346"/>
      <c r="L172" s="346"/>
      <c r="M172" s="346"/>
      <c r="N172" s="346"/>
      <c r="O172" s="346"/>
      <c r="P172" s="346"/>
      <c r="Q172" s="346"/>
      <c r="R172" s="346"/>
      <c r="S172" s="346"/>
      <c r="T172" s="346"/>
      <c r="U172" s="346"/>
      <c r="V172" s="346"/>
      <c r="W172" s="346"/>
      <c r="X172" s="346"/>
      <c r="Y172" s="346"/>
      <c r="Z172" s="346"/>
      <c r="AA172" s="346"/>
      <c r="AB172" s="346"/>
      <c r="AC172" s="346"/>
      <c r="AD172" s="346"/>
      <c r="AE172" s="346"/>
      <c r="AF172" s="346"/>
      <c r="AG172" s="346"/>
      <c r="AH172" s="346"/>
      <c r="AI172" s="346"/>
      <c r="AJ172" s="346"/>
      <c r="AK172" s="346"/>
      <c r="AL172" s="346"/>
      <c r="AM172" s="346"/>
      <c r="AN172" s="346"/>
      <c r="AO172" s="346"/>
      <c r="AP172" s="346"/>
      <c r="AQ172" s="346"/>
      <c r="AR172" s="346"/>
      <c r="AS172" s="346"/>
      <c r="AT172" s="346"/>
      <c r="AU172" s="346"/>
      <c r="AV172" s="346"/>
      <c r="AW172" s="346"/>
      <c r="AX172" s="346"/>
      <c r="AY172" s="346"/>
      <c r="AZ172" s="346"/>
      <c r="BA172" s="346"/>
      <c r="BB172" s="346"/>
      <c r="BC172" s="346"/>
      <c r="BD172" s="346"/>
      <c r="BE172" s="4"/>
      <c r="BF172" s="151"/>
    </row>
    <row r="173" spans="1:58" s="81" customFormat="1" ht="16.5" customHeight="1">
      <c r="A173" s="381" t="s">
        <v>313</v>
      </c>
      <c r="B173" s="381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1"/>
      <c r="AD173" s="381"/>
      <c r="AE173" s="381"/>
      <c r="AF173" s="381"/>
      <c r="AG173" s="381"/>
      <c r="AH173" s="381"/>
      <c r="AI173" s="381"/>
      <c r="AJ173" s="381"/>
      <c r="AK173" s="381"/>
      <c r="AL173" s="381"/>
      <c r="AM173" s="381"/>
      <c r="AN173" s="381"/>
      <c r="AO173" s="381"/>
      <c r="AP173" s="381"/>
      <c r="AQ173" s="381"/>
      <c r="AR173" s="381"/>
      <c r="AS173" s="381"/>
      <c r="AT173" s="381"/>
      <c r="AU173" s="381"/>
      <c r="AV173" s="381"/>
      <c r="AW173" s="381"/>
      <c r="AX173" s="381"/>
      <c r="AY173" s="381"/>
      <c r="AZ173" s="381"/>
      <c r="BA173" s="381"/>
      <c r="BB173" s="381"/>
      <c r="BC173" s="381"/>
      <c r="BD173" s="381"/>
      <c r="BE173" s="185"/>
      <c r="BF173" s="84"/>
    </row>
    <row r="174" spans="1:58" s="81" customFormat="1" ht="12.75" customHeight="1">
      <c r="A174" s="80"/>
      <c r="B174" s="89" t="s">
        <v>297</v>
      </c>
      <c r="C174" s="89"/>
      <c r="D174" s="89"/>
      <c r="G174" s="179"/>
      <c r="H174" s="89"/>
      <c r="I174" s="89"/>
      <c r="J174" s="88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8"/>
      <c r="AF174" s="89"/>
      <c r="AG174" s="89"/>
      <c r="AH174" s="88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8"/>
      <c r="BB174" s="89"/>
      <c r="BC174" s="382" t="s">
        <v>311</v>
      </c>
      <c r="BD174" s="382"/>
      <c r="BE174" s="86"/>
      <c r="BF174" s="84"/>
    </row>
    <row r="175" spans="1:66" ht="21.75" customHeight="1">
      <c r="A175" s="375" t="s">
        <v>135</v>
      </c>
      <c r="B175" s="364" t="s">
        <v>12</v>
      </c>
      <c r="C175" s="379" t="s">
        <v>321</v>
      </c>
      <c r="D175" s="376" t="s">
        <v>13</v>
      </c>
      <c r="E175" s="13" t="s">
        <v>14</v>
      </c>
      <c r="F175" s="378" t="s">
        <v>15</v>
      </c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369"/>
      <c r="T175" s="369"/>
      <c r="U175" s="369"/>
      <c r="V175" s="369"/>
      <c r="W175" s="369"/>
      <c r="X175" s="369"/>
      <c r="Y175" s="369"/>
      <c r="Z175" s="370"/>
      <c r="AA175" s="366" t="s">
        <v>15</v>
      </c>
      <c r="AB175" s="367"/>
      <c r="AC175" s="368"/>
      <c r="AD175" s="369" t="s">
        <v>16</v>
      </c>
      <c r="AE175" s="369"/>
      <c r="AF175" s="369"/>
      <c r="AG175" s="369"/>
      <c r="AH175" s="369"/>
      <c r="AI175" s="369"/>
      <c r="AJ175" s="369"/>
      <c r="AK175" s="369"/>
      <c r="AL175" s="369"/>
      <c r="AM175" s="369"/>
      <c r="AN175" s="369"/>
      <c r="AO175" s="369"/>
      <c r="AP175" s="369"/>
      <c r="AQ175" s="369"/>
      <c r="AR175" s="369"/>
      <c r="AS175" s="369"/>
      <c r="AT175" s="369"/>
      <c r="AU175" s="369"/>
      <c r="AV175" s="369"/>
      <c r="AW175" s="369"/>
      <c r="AX175" s="370"/>
      <c r="AY175" s="371" t="s">
        <v>16</v>
      </c>
      <c r="AZ175" s="372"/>
      <c r="BA175" s="373"/>
      <c r="BB175" s="364" t="s">
        <v>48</v>
      </c>
      <c r="BC175" s="362" t="s">
        <v>17</v>
      </c>
      <c r="BD175" s="364" t="s">
        <v>133</v>
      </c>
      <c r="BE175" s="8"/>
      <c r="BF175" s="8"/>
      <c r="BG175" s="8"/>
      <c r="BH175" s="8"/>
      <c r="BI175" s="8"/>
      <c r="BJ175" s="8"/>
      <c r="BK175" s="8"/>
      <c r="BL175" s="8"/>
      <c r="BM175" s="8"/>
      <c r="BN175" s="8"/>
    </row>
    <row r="176" spans="1:66" ht="50.25" customHeight="1">
      <c r="A176" s="375"/>
      <c r="B176" s="365"/>
      <c r="C176" s="380"/>
      <c r="D176" s="377"/>
      <c r="E176" s="16" t="s">
        <v>18</v>
      </c>
      <c r="F176" s="17" t="s">
        <v>43</v>
      </c>
      <c r="G176" s="17" t="s">
        <v>44</v>
      </c>
      <c r="H176" s="18" t="s">
        <v>1</v>
      </c>
      <c r="I176" s="17">
        <v>1</v>
      </c>
      <c r="J176" s="17">
        <v>2</v>
      </c>
      <c r="K176" s="17">
        <v>3</v>
      </c>
      <c r="L176" s="17">
        <v>4</v>
      </c>
      <c r="M176" s="17">
        <v>5</v>
      </c>
      <c r="N176" s="17">
        <v>6</v>
      </c>
      <c r="O176" s="17">
        <v>7</v>
      </c>
      <c r="P176" s="17">
        <v>8</v>
      </c>
      <c r="Q176" s="17">
        <v>9</v>
      </c>
      <c r="R176" s="17">
        <v>10</v>
      </c>
      <c r="S176" s="17">
        <v>11</v>
      </c>
      <c r="T176" s="17">
        <v>12</v>
      </c>
      <c r="U176" s="17">
        <v>13</v>
      </c>
      <c r="V176" s="17">
        <v>14</v>
      </c>
      <c r="W176" s="17">
        <v>15</v>
      </c>
      <c r="X176" s="17">
        <v>16</v>
      </c>
      <c r="Y176" s="17">
        <v>17</v>
      </c>
      <c r="Z176" s="17">
        <v>18</v>
      </c>
      <c r="AA176" s="19" t="s">
        <v>2</v>
      </c>
      <c r="AB176" s="20" t="s">
        <v>1</v>
      </c>
      <c r="AC176" s="20" t="s">
        <v>45</v>
      </c>
      <c r="AD176" s="21" t="s">
        <v>43</v>
      </c>
      <c r="AE176" s="13" t="s">
        <v>44</v>
      </c>
      <c r="AF176" s="22" t="s">
        <v>1</v>
      </c>
      <c r="AG176" s="13">
        <v>1</v>
      </c>
      <c r="AH176" s="13">
        <v>2</v>
      </c>
      <c r="AI176" s="13">
        <v>3</v>
      </c>
      <c r="AJ176" s="13">
        <v>4</v>
      </c>
      <c r="AK176" s="13">
        <v>5</v>
      </c>
      <c r="AL176" s="13">
        <v>6</v>
      </c>
      <c r="AM176" s="13">
        <v>7</v>
      </c>
      <c r="AN176" s="13">
        <v>8</v>
      </c>
      <c r="AO176" s="13">
        <v>9</v>
      </c>
      <c r="AP176" s="13">
        <v>10</v>
      </c>
      <c r="AQ176" s="13">
        <v>11</v>
      </c>
      <c r="AR176" s="13">
        <v>12</v>
      </c>
      <c r="AS176" s="13">
        <v>13</v>
      </c>
      <c r="AT176" s="13">
        <v>14</v>
      </c>
      <c r="AU176" s="13">
        <v>15</v>
      </c>
      <c r="AV176" s="13">
        <v>16</v>
      </c>
      <c r="AW176" s="13">
        <v>17</v>
      </c>
      <c r="AX176" s="14">
        <v>18</v>
      </c>
      <c r="AY176" s="23" t="s">
        <v>2</v>
      </c>
      <c r="AZ176" s="19" t="s">
        <v>1</v>
      </c>
      <c r="BA176" s="149" t="s">
        <v>47</v>
      </c>
      <c r="BB176" s="374"/>
      <c r="BC176" s="363"/>
      <c r="BD176" s="365"/>
      <c r="BE176" s="8"/>
      <c r="BF176" s="8"/>
      <c r="BG176" s="8"/>
      <c r="BH176" s="8"/>
      <c r="BI176" s="8"/>
      <c r="BJ176" s="8"/>
      <c r="BK176" s="8"/>
      <c r="BL176" s="8"/>
      <c r="BM176" s="8"/>
      <c r="BN176" s="8"/>
    </row>
    <row r="177" spans="1:56" s="4" customFormat="1" ht="15" customHeight="1">
      <c r="A177" s="1">
        <v>31</v>
      </c>
      <c r="B177" s="63" t="s">
        <v>103</v>
      </c>
      <c r="C177" s="39">
        <v>2002</v>
      </c>
      <c r="D177" s="24" t="s">
        <v>5</v>
      </c>
      <c r="E177" s="2">
        <v>2</v>
      </c>
      <c r="F177" s="25">
        <v>0.01977638888888889</v>
      </c>
      <c r="G177" s="25">
        <v>0.018105208333333334</v>
      </c>
      <c r="H177" s="26">
        <f aca="true" t="shared" si="42" ref="H177:H187">SUM(F177-G177)</f>
        <v>0.0016711805555555542</v>
      </c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>
        <v>2</v>
      </c>
      <c r="Z177" s="32"/>
      <c r="AA177" s="28">
        <f aca="true" t="shared" si="43" ref="AA177:AA187">SUM(I177+J177+K177+L177+M177+N177+O177+P177+Q177+R177+S177+T177+U177+V177+W177+X177+Y177+Z177)</f>
        <v>2</v>
      </c>
      <c r="AB177" s="35">
        <v>144.39</v>
      </c>
      <c r="AC177" s="66">
        <f aca="true" t="shared" si="44" ref="AC177:AC187">SUM(AA177+AB177)</f>
        <v>146.39</v>
      </c>
      <c r="AD177" s="25">
        <v>0.021821643518518518</v>
      </c>
      <c r="AE177" s="25">
        <v>0.02016412037037037</v>
      </c>
      <c r="AF177" s="30">
        <f aca="true" t="shared" si="45" ref="AF177:AF187">SUM(AD177-AE177)</f>
        <v>0.0016575231481481476</v>
      </c>
      <c r="AG177" s="32"/>
      <c r="AH177" s="32"/>
      <c r="AI177" s="32"/>
      <c r="AJ177" s="32"/>
      <c r="AK177" s="32"/>
      <c r="AL177" s="32"/>
      <c r="AM177" s="32"/>
      <c r="AN177" s="32">
        <v>2</v>
      </c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1">
        <f aca="true" t="shared" si="46" ref="AY177:AY187">SUM(AG177+AH177+AI177+AJ177+AK177+AL177+AM177+AN177+AO177+AP177+AQ177+AR177+AS177+AT177+AU177+AV177+AW177+AX177)</f>
        <v>2</v>
      </c>
      <c r="AZ177" s="38">
        <v>143.21</v>
      </c>
      <c r="BA177" s="78">
        <f aca="true" t="shared" si="47" ref="BA177:BA187">SUM(AY177+AZ177)</f>
        <v>145.21</v>
      </c>
      <c r="BB177" s="40">
        <f aca="true" t="shared" si="48" ref="BB177:BB187">MIN(AA177+AB177,AY177+AZ177)</f>
        <v>145.21</v>
      </c>
      <c r="BC177" s="46">
        <v>31</v>
      </c>
      <c r="BD177" s="27"/>
    </row>
    <row r="178" spans="1:56" s="4" customFormat="1" ht="15" customHeight="1">
      <c r="A178" s="1">
        <v>32</v>
      </c>
      <c r="B178" s="60" t="s">
        <v>76</v>
      </c>
      <c r="C178" s="24">
        <v>2000</v>
      </c>
      <c r="D178" s="24" t="s">
        <v>73</v>
      </c>
      <c r="E178" s="2">
        <v>2</v>
      </c>
      <c r="F178" s="25">
        <v>0.019096064814814816</v>
      </c>
      <c r="G178" s="25">
        <v>0.017407291666666668</v>
      </c>
      <c r="H178" s="26">
        <f t="shared" si="42"/>
        <v>0.0016887731481481476</v>
      </c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28">
        <f t="shared" si="43"/>
        <v>0</v>
      </c>
      <c r="AB178" s="35">
        <v>145.91</v>
      </c>
      <c r="AC178" s="66">
        <f t="shared" si="44"/>
        <v>145.91</v>
      </c>
      <c r="AD178" s="25">
        <v>0.02120023148148148</v>
      </c>
      <c r="AE178" s="25">
        <v>0.019494328703703705</v>
      </c>
      <c r="AF178" s="30">
        <f t="shared" si="45"/>
        <v>0.001705902777777775</v>
      </c>
      <c r="AG178" s="32"/>
      <c r="AH178" s="32"/>
      <c r="AI178" s="32"/>
      <c r="AJ178" s="32"/>
      <c r="AK178" s="32"/>
      <c r="AL178" s="32"/>
      <c r="AM178" s="32"/>
      <c r="AN178" s="32">
        <v>8</v>
      </c>
      <c r="AO178" s="32"/>
      <c r="AP178" s="32"/>
      <c r="AQ178" s="32"/>
      <c r="AR178" s="32"/>
      <c r="AS178" s="32">
        <v>2</v>
      </c>
      <c r="AT178" s="32">
        <v>2</v>
      </c>
      <c r="AU178" s="32"/>
      <c r="AV178" s="32"/>
      <c r="AW178" s="32"/>
      <c r="AX178" s="32"/>
      <c r="AY178" s="31">
        <f t="shared" si="46"/>
        <v>12</v>
      </c>
      <c r="AZ178" s="38">
        <v>147.39</v>
      </c>
      <c r="BA178" s="78">
        <f t="shared" si="47"/>
        <v>159.39</v>
      </c>
      <c r="BB178" s="40">
        <f t="shared" si="48"/>
        <v>145.91</v>
      </c>
      <c r="BC178" s="46">
        <v>32</v>
      </c>
      <c r="BD178" s="27"/>
    </row>
    <row r="179" spans="1:56" s="4" customFormat="1" ht="15" customHeight="1">
      <c r="A179" s="1">
        <v>33</v>
      </c>
      <c r="B179" s="63" t="s">
        <v>86</v>
      </c>
      <c r="C179" s="39">
        <v>2001</v>
      </c>
      <c r="D179" s="24" t="s">
        <v>174</v>
      </c>
      <c r="E179" s="39">
        <v>3</v>
      </c>
      <c r="F179" s="47">
        <v>0.042015277777777776</v>
      </c>
      <c r="G179" s="47">
        <v>0.04031099537037037</v>
      </c>
      <c r="H179" s="26">
        <f t="shared" si="42"/>
        <v>0.0017042824074074078</v>
      </c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28">
        <f t="shared" si="43"/>
        <v>0</v>
      </c>
      <c r="AB179" s="35">
        <v>147.25</v>
      </c>
      <c r="AC179" s="66">
        <f t="shared" si="44"/>
        <v>147.25</v>
      </c>
      <c r="AD179" s="25">
        <v>0.0038004629629629634</v>
      </c>
      <c r="AE179" s="25">
        <v>0.002130324074074074</v>
      </c>
      <c r="AF179" s="30">
        <f t="shared" si="45"/>
        <v>0.0016701388888888894</v>
      </c>
      <c r="AG179" s="32"/>
      <c r="AH179" s="32"/>
      <c r="AI179" s="32"/>
      <c r="AJ179" s="32"/>
      <c r="AK179" s="32"/>
      <c r="AL179" s="32"/>
      <c r="AM179" s="32"/>
      <c r="AN179" s="32">
        <v>2</v>
      </c>
      <c r="AO179" s="32"/>
      <c r="AP179" s="32"/>
      <c r="AQ179" s="32"/>
      <c r="AR179" s="32"/>
      <c r="AS179" s="32"/>
      <c r="AT179" s="32"/>
      <c r="AU179" s="32"/>
      <c r="AV179" s="32"/>
      <c r="AW179" s="32">
        <v>2</v>
      </c>
      <c r="AX179" s="32"/>
      <c r="AY179" s="31">
        <f t="shared" si="46"/>
        <v>4</v>
      </c>
      <c r="AZ179" s="38">
        <v>144.3</v>
      </c>
      <c r="BA179" s="78">
        <f t="shared" si="47"/>
        <v>148.3</v>
      </c>
      <c r="BB179" s="40">
        <f t="shared" si="48"/>
        <v>147.25</v>
      </c>
      <c r="BC179" s="46">
        <v>33</v>
      </c>
      <c r="BD179" s="27"/>
    </row>
    <row r="180" spans="1:56" s="4" customFormat="1" ht="15" customHeight="1">
      <c r="A180" s="1">
        <v>34</v>
      </c>
      <c r="B180" s="63" t="s">
        <v>94</v>
      </c>
      <c r="C180" s="39">
        <v>2002</v>
      </c>
      <c r="D180" s="24" t="s">
        <v>174</v>
      </c>
      <c r="E180" s="39">
        <v>1</v>
      </c>
      <c r="F180" s="25">
        <v>0.03582013888888889</v>
      </c>
      <c r="G180" s="25">
        <v>0.034074421296296294</v>
      </c>
      <c r="H180" s="26">
        <f t="shared" si="42"/>
        <v>0.0017457175925925938</v>
      </c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28">
        <f t="shared" si="43"/>
        <v>0</v>
      </c>
      <c r="AB180" s="35">
        <v>150.83</v>
      </c>
      <c r="AC180" s="66">
        <f t="shared" si="44"/>
        <v>150.83</v>
      </c>
      <c r="AD180" s="25">
        <v>0.03789930555555556</v>
      </c>
      <c r="AE180" s="25">
        <v>0.03617905092592593</v>
      </c>
      <c r="AF180" s="30">
        <f t="shared" si="45"/>
        <v>0.0017202546296296306</v>
      </c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1">
        <f t="shared" si="46"/>
        <v>0</v>
      </c>
      <c r="AZ180" s="38">
        <v>148.63</v>
      </c>
      <c r="BA180" s="78">
        <f t="shared" si="47"/>
        <v>148.63</v>
      </c>
      <c r="BB180" s="40">
        <f t="shared" si="48"/>
        <v>148.63</v>
      </c>
      <c r="BC180" s="46">
        <v>34</v>
      </c>
      <c r="BD180" s="27"/>
    </row>
    <row r="181" spans="1:56" s="4" customFormat="1" ht="15" customHeight="1">
      <c r="A181" s="1">
        <v>35</v>
      </c>
      <c r="B181" s="71" t="s">
        <v>139</v>
      </c>
      <c r="C181" s="1">
        <v>2001</v>
      </c>
      <c r="D181" s="1" t="s">
        <v>3</v>
      </c>
      <c r="E181" s="2">
        <v>3</v>
      </c>
      <c r="F181" s="47">
        <v>0.002419212962962963</v>
      </c>
      <c r="G181" s="47">
        <v>0.0007427083333333332</v>
      </c>
      <c r="H181" s="26">
        <f t="shared" si="42"/>
        <v>0.0016765046296296298</v>
      </c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28">
        <f t="shared" si="43"/>
        <v>0</v>
      </c>
      <c r="AB181" s="35">
        <v>154.85</v>
      </c>
      <c r="AC181" s="66">
        <f t="shared" si="44"/>
        <v>154.85</v>
      </c>
      <c r="AD181" s="25">
        <v>0.005863425925925926</v>
      </c>
      <c r="AE181" s="25">
        <v>0.004211111111111111</v>
      </c>
      <c r="AF181" s="30">
        <f t="shared" si="45"/>
        <v>0.0016523148148148148</v>
      </c>
      <c r="AG181" s="32"/>
      <c r="AH181" s="32"/>
      <c r="AI181" s="32"/>
      <c r="AJ181" s="32"/>
      <c r="AK181" s="32"/>
      <c r="AL181" s="32"/>
      <c r="AM181" s="32"/>
      <c r="AN181" s="32">
        <v>2</v>
      </c>
      <c r="AO181" s="32"/>
      <c r="AP181" s="32"/>
      <c r="AQ181" s="32"/>
      <c r="AR181" s="32">
        <v>2</v>
      </c>
      <c r="AS181" s="32"/>
      <c r="AT181" s="32"/>
      <c r="AU181" s="32"/>
      <c r="AV181" s="32"/>
      <c r="AW181" s="32">
        <v>2</v>
      </c>
      <c r="AX181" s="32"/>
      <c r="AY181" s="31">
        <f t="shared" si="46"/>
        <v>6</v>
      </c>
      <c r="AZ181" s="38">
        <v>142.76</v>
      </c>
      <c r="BA181" s="78">
        <f t="shared" si="47"/>
        <v>148.76</v>
      </c>
      <c r="BB181" s="40">
        <f t="shared" si="48"/>
        <v>148.76</v>
      </c>
      <c r="BC181" s="46">
        <v>35</v>
      </c>
      <c r="BD181" s="27"/>
    </row>
    <row r="182" spans="1:56" s="4" customFormat="1" ht="15" customHeight="1">
      <c r="A182" s="1">
        <v>36</v>
      </c>
      <c r="B182" s="63" t="s">
        <v>110</v>
      </c>
      <c r="C182" s="39">
        <v>2004</v>
      </c>
      <c r="D182" s="24" t="s">
        <v>5</v>
      </c>
      <c r="E182" s="2">
        <v>3</v>
      </c>
      <c r="F182" s="25">
        <v>0.031072106481481482</v>
      </c>
      <c r="G182" s="25">
        <v>0.029205092592592588</v>
      </c>
      <c r="H182" s="26">
        <f t="shared" si="42"/>
        <v>0.0018670138888888937</v>
      </c>
      <c r="I182" s="32"/>
      <c r="J182" s="32">
        <v>50</v>
      </c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28">
        <f t="shared" si="43"/>
        <v>50</v>
      </c>
      <c r="AB182" s="35">
        <v>161.31</v>
      </c>
      <c r="AC182" s="66">
        <f t="shared" si="44"/>
        <v>211.31</v>
      </c>
      <c r="AD182" s="25">
        <v>0.03302268518518519</v>
      </c>
      <c r="AE182" s="25">
        <v>0.03128576388888889</v>
      </c>
      <c r="AF182" s="30">
        <f t="shared" si="45"/>
        <v>0.0017369212962963024</v>
      </c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1">
        <f t="shared" si="46"/>
        <v>0</v>
      </c>
      <c r="AZ182" s="38">
        <v>150.07</v>
      </c>
      <c r="BA182" s="78">
        <f t="shared" si="47"/>
        <v>150.07</v>
      </c>
      <c r="BB182" s="40">
        <f t="shared" si="48"/>
        <v>150.07</v>
      </c>
      <c r="BC182" s="46">
        <v>36</v>
      </c>
      <c r="BD182" s="69"/>
    </row>
    <row r="183" spans="1:56" s="4" customFormat="1" ht="15" customHeight="1">
      <c r="A183" s="1">
        <v>37</v>
      </c>
      <c r="B183" s="71" t="s">
        <v>88</v>
      </c>
      <c r="C183" s="1">
        <v>2001</v>
      </c>
      <c r="D183" s="1" t="s">
        <v>174</v>
      </c>
      <c r="E183" s="2">
        <v>3</v>
      </c>
      <c r="F183" s="25">
        <v>0.03302800925925926</v>
      </c>
      <c r="G183" s="25">
        <v>0.031280092592592595</v>
      </c>
      <c r="H183" s="26">
        <f t="shared" si="42"/>
        <v>0.0017479166666666615</v>
      </c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>
        <v>2</v>
      </c>
      <c r="Z183" s="32"/>
      <c r="AA183" s="28">
        <f t="shared" si="43"/>
        <v>2</v>
      </c>
      <c r="AB183" s="35">
        <v>151.02</v>
      </c>
      <c r="AC183" s="66">
        <f t="shared" si="44"/>
        <v>153.02</v>
      </c>
      <c r="AD183" s="25">
        <v>0.03511585648148148</v>
      </c>
      <c r="AE183" s="25">
        <v>0.03337696759259259</v>
      </c>
      <c r="AF183" s="30">
        <f t="shared" si="45"/>
        <v>0.001738888888888894</v>
      </c>
      <c r="AG183" s="32"/>
      <c r="AH183" s="32">
        <v>2</v>
      </c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1">
        <f t="shared" si="46"/>
        <v>2</v>
      </c>
      <c r="AZ183" s="38">
        <v>150.24</v>
      </c>
      <c r="BA183" s="78">
        <f t="shared" si="47"/>
        <v>152.24</v>
      </c>
      <c r="BB183" s="40">
        <f t="shared" si="48"/>
        <v>152.24</v>
      </c>
      <c r="BC183" s="46">
        <v>37</v>
      </c>
      <c r="BD183" s="69"/>
    </row>
    <row r="184" spans="1:59" ht="15" customHeight="1">
      <c r="A184" s="1">
        <v>38</v>
      </c>
      <c r="B184" s="71" t="s">
        <v>89</v>
      </c>
      <c r="C184" s="1">
        <v>2002</v>
      </c>
      <c r="D184" s="1" t="s">
        <v>174</v>
      </c>
      <c r="E184" s="2">
        <v>2</v>
      </c>
      <c r="F184" s="47">
        <v>0.04067268518518518</v>
      </c>
      <c r="G184" s="47">
        <v>0.038917592592592594</v>
      </c>
      <c r="H184" s="26">
        <f t="shared" si="42"/>
        <v>0.0017550925925925859</v>
      </c>
      <c r="I184" s="32"/>
      <c r="J184" s="32">
        <v>2</v>
      </c>
      <c r="K184" s="32"/>
      <c r="L184" s="32"/>
      <c r="M184" s="32"/>
      <c r="N184" s="32"/>
      <c r="O184" s="32"/>
      <c r="P184" s="32"/>
      <c r="Q184" s="32"/>
      <c r="R184" s="32"/>
      <c r="S184" s="32">
        <v>2</v>
      </c>
      <c r="T184" s="32"/>
      <c r="U184" s="32"/>
      <c r="V184" s="32"/>
      <c r="W184" s="32"/>
      <c r="X184" s="32"/>
      <c r="Y184" s="32"/>
      <c r="Z184" s="32"/>
      <c r="AA184" s="28">
        <f t="shared" si="43"/>
        <v>4</v>
      </c>
      <c r="AB184" s="35">
        <v>151.64</v>
      </c>
      <c r="AC184" s="66">
        <f t="shared" si="44"/>
        <v>155.64</v>
      </c>
      <c r="AD184" s="25">
        <v>0.002444675925925926</v>
      </c>
      <c r="AE184" s="25">
        <v>0.0007025462962962963</v>
      </c>
      <c r="AF184" s="30">
        <f t="shared" si="45"/>
        <v>0.00174212962962963</v>
      </c>
      <c r="AG184" s="32"/>
      <c r="AH184" s="32"/>
      <c r="AI184" s="32"/>
      <c r="AJ184" s="32"/>
      <c r="AK184" s="32"/>
      <c r="AL184" s="32"/>
      <c r="AM184" s="32"/>
      <c r="AN184" s="32">
        <v>2</v>
      </c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1">
        <f t="shared" si="46"/>
        <v>2</v>
      </c>
      <c r="AZ184" s="28">
        <v>150.52</v>
      </c>
      <c r="BA184" s="78">
        <f t="shared" si="47"/>
        <v>152.52</v>
      </c>
      <c r="BB184" s="40">
        <f t="shared" si="48"/>
        <v>152.52</v>
      </c>
      <c r="BC184" s="46">
        <v>38</v>
      </c>
      <c r="BD184" s="58"/>
      <c r="BE184" s="7"/>
      <c r="BF184" s="7"/>
      <c r="BG184" s="7"/>
    </row>
    <row r="185" spans="1:59" ht="15" customHeight="1">
      <c r="A185" s="1">
        <v>39</v>
      </c>
      <c r="B185" s="63" t="s">
        <v>100</v>
      </c>
      <c r="C185" s="39">
        <v>2000</v>
      </c>
      <c r="D185" s="24" t="s">
        <v>5</v>
      </c>
      <c r="E185" s="2" t="s">
        <v>7</v>
      </c>
      <c r="F185" s="25">
        <v>0.03164722222222222</v>
      </c>
      <c r="G185" s="25">
        <v>0.029912268518518522</v>
      </c>
      <c r="H185" s="26">
        <f t="shared" si="42"/>
        <v>0.0017349537037037004</v>
      </c>
      <c r="I185" s="32"/>
      <c r="J185" s="32"/>
      <c r="K185" s="32"/>
      <c r="L185" s="32"/>
      <c r="M185" s="32"/>
      <c r="N185" s="32"/>
      <c r="O185" s="32"/>
      <c r="P185" s="32">
        <v>2</v>
      </c>
      <c r="Q185" s="32"/>
      <c r="R185" s="32"/>
      <c r="S185" s="32"/>
      <c r="T185" s="32">
        <v>2</v>
      </c>
      <c r="U185" s="32"/>
      <c r="V185" s="32"/>
      <c r="W185" s="32"/>
      <c r="X185" s="32"/>
      <c r="Y185" s="32"/>
      <c r="Z185" s="32"/>
      <c r="AA185" s="28">
        <f t="shared" si="43"/>
        <v>4</v>
      </c>
      <c r="AB185" s="35">
        <v>149.9</v>
      </c>
      <c r="AC185" s="66">
        <f t="shared" si="44"/>
        <v>153.9</v>
      </c>
      <c r="AD185" s="25">
        <v>0.03377974537037037</v>
      </c>
      <c r="AE185" s="25">
        <v>0.032000115740740735</v>
      </c>
      <c r="AF185" s="30">
        <f t="shared" si="45"/>
        <v>0.001779629629629638</v>
      </c>
      <c r="AG185" s="32"/>
      <c r="AH185" s="32"/>
      <c r="AI185" s="32"/>
      <c r="AJ185" s="32"/>
      <c r="AK185" s="32">
        <v>2</v>
      </c>
      <c r="AL185" s="32">
        <v>2</v>
      </c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>
        <v>2</v>
      </c>
      <c r="AX185" s="32"/>
      <c r="AY185" s="31">
        <f t="shared" si="46"/>
        <v>6</v>
      </c>
      <c r="AZ185" s="38">
        <v>153.76</v>
      </c>
      <c r="BA185" s="78">
        <f t="shared" si="47"/>
        <v>159.76</v>
      </c>
      <c r="BB185" s="40">
        <f t="shared" si="48"/>
        <v>153.9</v>
      </c>
      <c r="BC185" s="46">
        <v>39</v>
      </c>
      <c r="BD185" s="58"/>
      <c r="BE185" s="7"/>
      <c r="BF185" s="7"/>
      <c r="BG185" s="7"/>
    </row>
    <row r="186" spans="1:59" ht="15" customHeight="1">
      <c r="A186" s="1">
        <v>40</v>
      </c>
      <c r="B186" s="60" t="s">
        <v>72</v>
      </c>
      <c r="C186" s="24">
        <v>2003</v>
      </c>
      <c r="D186" s="24" t="s">
        <v>73</v>
      </c>
      <c r="E186" s="2" t="s">
        <v>187</v>
      </c>
      <c r="F186" s="25">
        <v>0.04274143518518519</v>
      </c>
      <c r="G186" s="25">
        <v>0.04103773148148148</v>
      </c>
      <c r="H186" s="26">
        <f t="shared" si="42"/>
        <v>0.0017037037037037073</v>
      </c>
      <c r="I186" s="32"/>
      <c r="J186" s="32"/>
      <c r="K186" s="32"/>
      <c r="L186" s="32"/>
      <c r="M186" s="32"/>
      <c r="N186" s="32"/>
      <c r="O186" s="32"/>
      <c r="P186" s="32">
        <v>2</v>
      </c>
      <c r="Q186" s="32"/>
      <c r="R186" s="32">
        <v>2</v>
      </c>
      <c r="S186" s="32"/>
      <c r="T186" s="32"/>
      <c r="U186" s="32"/>
      <c r="V186" s="32"/>
      <c r="W186" s="32"/>
      <c r="X186" s="32">
        <v>2</v>
      </c>
      <c r="Y186" s="32">
        <v>2</v>
      </c>
      <c r="Z186" s="32"/>
      <c r="AA186" s="28">
        <f t="shared" si="43"/>
        <v>8</v>
      </c>
      <c r="AB186" s="35">
        <v>147.2</v>
      </c>
      <c r="AC186" s="66">
        <f t="shared" si="44"/>
        <v>155.2</v>
      </c>
      <c r="AD186" s="25">
        <v>0.004737962962962963</v>
      </c>
      <c r="AE186" s="25">
        <v>0.0029297453703703703</v>
      </c>
      <c r="AF186" s="30">
        <f t="shared" si="45"/>
        <v>0.0018082175925925926</v>
      </c>
      <c r="AG186" s="32"/>
      <c r="AH186" s="32"/>
      <c r="AI186" s="32"/>
      <c r="AJ186" s="32"/>
      <c r="AK186" s="32">
        <v>2</v>
      </c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>
        <v>50</v>
      </c>
      <c r="AX186" s="32"/>
      <c r="AY186" s="31">
        <f t="shared" si="46"/>
        <v>52</v>
      </c>
      <c r="AZ186" s="38">
        <v>156.23</v>
      </c>
      <c r="BA186" s="78">
        <f t="shared" si="47"/>
        <v>208.23</v>
      </c>
      <c r="BB186" s="40">
        <f t="shared" si="48"/>
        <v>155.2</v>
      </c>
      <c r="BC186" s="46">
        <v>40</v>
      </c>
      <c r="BD186" s="58"/>
      <c r="BE186" s="7"/>
      <c r="BF186" s="7"/>
      <c r="BG186" s="7"/>
    </row>
    <row r="187" spans="1:58" ht="15" customHeight="1">
      <c r="A187" s="1">
        <v>41</v>
      </c>
      <c r="B187" s="60" t="s">
        <v>196</v>
      </c>
      <c r="C187" s="24">
        <v>1999</v>
      </c>
      <c r="D187" s="24" t="s">
        <v>11</v>
      </c>
      <c r="E187" s="24">
        <v>3</v>
      </c>
      <c r="F187" s="25">
        <v>0.034119328703703704</v>
      </c>
      <c r="G187" s="25">
        <v>0.03196157407407408</v>
      </c>
      <c r="H187" s="67">
        <f t="shared" si="42"/>
        <v>0.002157754629629624</v>
      </c>
      <c r="I187" s="32"/>
      <c r="J187" s="34">
        <v>2</v>
      </c>
      <c r="K187" s="32"/>
      <c r="L187" s="34"/>
      <c r="M187" s="32"/>
      <c r="N187" s="34"/>
      <c r="O187" s="32"/>
      <c r="P187" s="34"/>
      <c r="Q187" s="32">
        <v>2</v>
      </c>
      <c r="R187" s="34"/>
      <c r="S187" s="32"/>
      <c r="T187" s="34"/>
      <c r="U187" s="32"/>
      <c r="V187" s="34"/>
      <c r="W187" s="32"/>
      <c r="X187" s="34"/>
      <c r="Y187" s="32"/>
      <c r="Z187" s="34"/>
      <c r="AA187" s="28">
        <f t="shared" si="43"/>
        <v>4</v>
      </c>
      <c r="AB187" s="35">
        <v>186.43</v>
      </c>
      <c r="AC187" s="66">
        <f t="shared" si="44"/>
        <v>190.43</v>
      </c>
      <c r="AD187" s="25">
        <v>0.03580405092592593</v>
      </c>
      <c r="AE187" s="25">
        <v>0.03406423611111111</v>
      </c>
      <c r="AF187" s="30">
        <f t="shared" si="45"/>
        <v>0.001739814814814819</v>
      </c>
      <c r="AG187" s="32"/>
      <c r="AH187" s="32"/>
      <c r="AI187" s="32"/>
      <c r="AJ187" s="32"/>
      <c r="AK187" s="32"/>
      <c r="AL187" s="32"/>
      <c r="AM187" s="32"/>
      <c r="AN187" s="32">
        <v>2</v>
      </c>
      <c r="AO187" s="32"/>
      <c r="AP187" s="32"/>
      <c r="AQ187" s="32">
        <v>2</v>
      </c>
      <c r="AR187" s="32">
        <v>2</v>
      </c>
      <c r="AS187" s="32"/>
      <c r="AT187" s="32"/>
      <c r="AU187" s="32"/>
      <c r="AV187" s="32"/>
      <c r="AW187" s="32"/>
      <c r="AX187" s="32"/>
      <c r="AY187" s="31">
        <f t="shared" si="46"/>
        <v>6</v>
      </c>
      <c r="AZ187" s="38">
        <v>150.32</v>
      </c>
      <c r="BA187" s="78">
        <f t="shared" si="47"/>
        <v>156.32</v>
      </c>
      <c r="BB187" s="40">
        <f t="shared" si="48"/>
        <v>156.32</v>
      </c>
      <c r="BC187" s="208">
        <v>41</v>
      </c>
      <c r="BD187" s="40"/>
      <c r="BE187" s="11"/>
      <c r="BF187" s="8"/>
    </row>
    <row r="188" spans="1:56" ht="15" customHeight="1">
      <c r="A188" s="1">
        <v>42</v>
      </c>
      <c r="B188" s="60" t="s">
        <v>197</v>
      </c>
      <c r="C188" s="24">
        <v>1991</v>
      </c>
      <c r="D188" s="24" t="s">
        <v>11</v>
      </c>
      <c r="E188" s="24" t="s">
        <v>4</v>
      </c>
      <c r="F188" s="25">
        <v>0.02896770833333334</v>
      </c>
      <c r="G188" s="25">
        <v>0.027149421296296296</v>
      </c>
      <c r="H188" s="26">
        <f aca="true" t="shared" si="49" ref="H188:H199">SUM(F188-G188)</f>
        <v>0.0018182870370370419</v>
      </c>
      <c r="I188" s="32"/>
      <c r="J188" s="32">
        <v>2</v>
      </c>
      <c r="K188" s="32"/>
      <c r="L188" s="32"/>
      <c r="M188" s="32"/>
      <c r="N188" s="32"/>
      <c r="O188" s="32"/>
      <c r="P188" s="32">
        <v>2</v>
      </c>
      <c r="Q188" s="32"/>
      <c r="R188" s="32"/>
      <c r="S188" s="32"/>
      <c r="T188" s="32"/>
      <c r="U188" s="32">
        <v>2</v>
      </c>
      <c r="V188" s="32"/>
      <c r="W188" s="32"/>
      <c r="X188" s="32"/>
      <c r="Y188" s="32"/>
      <c r="Z188" s="32"/>
      <c r="AA188" s="28">
        <f aca="true" t="shared" si="50" ref="AA188:AA199">SUM(I188+J188+K188+L188+M188+N188+O188+P188+Q188+R188+S188+T188+U188+V188+W188+X188+Y188+Z188)</f>
        <v>6</v>
      </c>
      <c r="AB188" s="35">
        <v>157.1</v>
      </c>
      <c r="AC188" s="66">
        <f aca="true" t="shared" si="51" ref="AC188:AC199">SUM(AA188+AB188)</f>
        <v>163.1</v>
      </c>
      <c r="AD188" s="25"/>
      <c r="AE188" s="25"/>
      <c r="AF188" s="30">
        <f aca="true" t="shared" si="52" ref="AF188:AF199">SUM(AD188-AE188)</f>
        <v>0</v>
      </c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28" t="s">
        <v>389</v>
      </c>
      <c r="AZ188" s="28" t="s">
        <v>389</v>
      </c>
      <c r="BA188" s="28" t="s">
        <v>389</v>
      </c>
      <c r="BB188" s="40">
        <v>163.1</v>
      </c>
      <c r="BC188" s="46">
        <v>42</v>
      </c>
      <c r="BD188" s="58"/>
    </row>
    <row r="189" spans="1:56" ht="15" customHeight="1">
      <c r="A189" s="1">
        <v>43</v>
      </c>
      <c r="B189" s="71" t="s">
        <v>87</v>
      </c>
      <c r="C189" s="1">
        <v>2000</v>
      </c>
      <c r="D189" s="1" t="s">
        <v>174</v>
      </c>
      <c r="E189" s="2" t="s">
        <v>7</v>
      </c>
      <c r="F189" s="25"/>
      <c r="G189" s="25"/>
      <c r="H189" s="26">
        <f t="shared" si="49"/>
        <v>0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28" t="s">
        <v>389</v>
      </c>
      <c r="AB189" s="28" t="s">
        <v>389</v>
      </c>
      <c r="AC189" s="28" t="s">
        <v>389</v>
      </c>
      <c r="AD189" s="25">
        <v>0.022753935185185186</v>
      </c>
      <c r="AE189" s="25">
        <v>0.02086238425925926</v>
      </c>
      <c r="AF189" s="30">
        <f t="shared" si="52"/>
        <v>0.001891550925925925</v>
      </c>
      <c r="AG189" s="32"/>
      <c r="AH189" s="32">
        <v>2</v>
      </c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1">
        <f aca="true" t="shared" si="53" ref="AY188:AY199">SUM(AG189+AH189+AI189+AJ189+AK189+AL189+AM189+AN189+AO189+AP189+AQ189+AR189+AS189+AT189+AU189+AV189+AW189+AX189)</f>
        <v>2</v>
      </c>
      <c r="AZ189" s="38">
        <v>163.43</v>
      </c>
      <c r="BA189" s="78">
        <f aca="true" t="shared" si="54" ref="BA188:BA199">SUM(AY189+AZ189)</f>
        <v>165.43</v>
      </c>
      <c r="BB189" s="40">
        <v>165.43</v>
      </c>
      <c r="BC189" s="46">
        <v>43</v>
      </c>
      <c r="BD189" s="58"/>
    </row>
    <row r="190" spans="1:56" ht="15" customHeight="1">
      <c r="A190" s="1">
        <v>44</v>
      </c>
      <c r="B190" s="63" t="s">
        <v>157</v>
      </c>
      <c r="C190" s="39">
        <v>2004</v>
      </c>
      <c r="D190" s="24" t="s">
        <v>174</v>
      </c>
      <c r="E190" s="39">
        <v>3</v>
      </c>
      <c r="F190" s="25">
        <v>0.02357210648148148</v>
      </c>
      <c r="G190" s="25">
        <v>0.021607291666666667</v>
      </c>
      <c r="H190" s="26">
        <f t="shared" si="49"/>
        <v>0.0019648148148148116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28">
        <f t="shared" si="50"/>
        <v>0</v>
      </c>
      <c r="AB190" s="35">
        <v>169.76</v>
      </c>
      <c r="AC190" s="66">
        <f t="shared" si="51"/>
        <v>169.76</v>
      </c>
      <c r="AD190" s="25">
        <v>0.026305787037037037</v>
      </c>
      <c r="AE190" s="25">
        <v>0.02440428240740741</v>
      </c>
      <c r="AF190" s="30">
        <f t="shared" si="52"/>
        <v>0.001901504629629628</v>
      </c>
      <c r="AG190" s="32"/>
      <c r="AH190" s="32"/>
      <c r="AI190" s="32">
        <v>2</v>
      </c>
      <c r="AJ190" s="32"/>
      <c r="AK190" s="32"/>
      <c r="AL190" s="32"/>
      <c r="AM190" s="32"/>
      <c r="AN190" s="32"/>
      <c r="AO190" s="32"/>
      <c r="AP190" s="32"/>
      <c r="AQ190" s="32">
        <v>2</v>
      </c>
      <c r="AR190" s="32"/>
      <c r="AS190" s="32"/>
      <c r="AT190" s="32"/>
      <c r="AU190" s="32"/>
      <c r="AV190" s="32"/>
      <c r="AW190" s="32"/>
      <c r="AX190" s="32"/>
      <c r="AY190" s="31">
        <f t="shared" si="53"/>
        <v>4</v>
      </c>
      <c r="AZ190" s="38">
        <v>164.29</v>
      </c>
      <c r="BA190" s="78">
        <f t="shared" si="54"/>
        <v>168.29</v>
      </c>
      <c r="BB190" s="40">
        <f aca="true" t="shared" si="55" ref="BB188:BB199">MIN(AA190+AB190,AY190+AZ190)</f>
        <v>168.29</v>
      </c>
      <c r="BC190" s="46">
        <v>44</v>
      </c>
      <c r="BD190" s="58"/>
    </row>
    <row r="191" spans="1:56" ht="15" customHeight="1">
      <c r="A191" s="1">
        <v>45</v>
      </c>
      <c r="B191" s="71" t="s">
        <v>238</v>
      </c>
      <c r="C191" s="1">
        <v>2002</v>
      </c>
      <c r="D191" s="1" t="s">
        <v>174</v>
      </c>
      <c r="E191" s="2" t="s">
        <v>7</v>
      </c>
      <c r="F191" s="47">
        <v>0.009102777777777777</v>
      </c>
      <c r="G191" s="47">
        <v>0.0070028935185185185</v>
      </c>
      <c r="H191" s="26">
        <f t="shared" si="49"/>
        <v>0.002099884259259259</v>
      </c>
      <c r="I191" s="32"/>
      <c r="J191" s="32">
        <v>2</v>
      </c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28">
        <f t="shared" si="50"/>
        <v>2</v>
      </c>
      <c r="AB191" s="35">
        <v>181.43</v>
      </c>
      <c r="AC191" s="66">
        <f t="shared" si="51"/>
        <v>183.43</v>
      </c>
      <c r="AD191" s="25">
        <v>0.01275011574074074</v>
      </c>
      <c r="AE191" s="25">
        <v>0.010468287037037038</v>
      </c>
      <c r="AF191" s="30">
        <f t="shared" si="52"/>
        <v>0.0022818287037037026</v>
      </c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1">
        <f t="shared" si="53"/>
        <v>0</v>
      </c>
      <c r="AZ191" s="38">
        <v>197.15</v>
      </c>
      <c r="BA191" s="78">
        <f t="shared" si="54"/>
        <v>197.15</v>
      </c>
      <c r="BB191" s="40">
        <f t="shared" si="55"/>
        <v>183.43</v>
      </c>
      <c r="BC191" s="46">
        <v>45</v>
      </c>
      <c r="BD191" s="58"/>
    </row>
    <row r="192" spans="1:56" ht="15" customHeight="1">
      <c r="A192" s="1">
        <v>46</v>
      </c>
      <c r="B192" s="71" t="s">
        <v>232</v>
      </c>
      <c r="C192" s="1">
        <v>2000</v>
      </c>
      <c r="D192" s="1" t="s">
        <v>174</v>
      </c>
      <c r="E192" s="2" t="s">
        <v>7</v>
      </c>
      <c r="F192" s="47">
        <v>0.003756134259259259</v>
      </c>
      <c r="G192" s="47">
        <v>0.0013936342592592592</v>
      </c>
      <c r="H192" s="26">
        <f t="shared" si="49"/>
        <v>0.0023625</v>
      </c>
      <c r="I192" s="32"/>
      <c r="J192" s="32"/>
      <c r="K192" s="32"/>
      <c r="L192" s="32"/>
      <c r="M192" s="32">
        <v>2</v>
      </c>
      <c r="N192" s="32">
        <v>2</v>
      </c>
      <c r="O192" s="32">
        <v>2</v>
      </c>
      <c r="P192" s="32"/>
      <c r="Q192" s="32"/>
      <c r="R192" s="32"/>
      <c r="S192" s="32">
        <v>2</v>
      </c>
      <c r="T192" s="32"/>
      <c r="U192" s="32"/>
      <c r="V192" s="32"/>
      <c r="W192" s="32"/>
      <c r="X192" s="32">
        <v>50</v>
      </c>
      <c r="Y192" s="32"/>
      <c r="Z192" s="32"/>
      <c r="AA192" s="28">
        <f t="shared" si="50"/>
        <v>58</v>
      </c>
      <c r="AB192" s="35">
        <v>204.12</v>
      </c>
      <c r="AC192" s="66">
        <f t="shared" si="51"/>
        <v>262.12</v>
      </c>
      <c r="AD192" s="25">
        <v>0.007858564814814815</v>
      </c>
      <c r="AE192" s="25">
        <v>0.005600231481481481</v>
      </c>
      <c r="AF192" s="30">
        <f t="shared" si="52"/>
        <v>0.0022583333333333335</v>
      </c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1">
        <f t="shared" si="53"/>
        <v>0</v>
      </c>
      <c r="AZ192" s="38">
        <v>195.12</v>
      </c>
      <c r="BA192" s="78">
        <f t="shared" si="54"/>
        <v>195.12</v>
      </c>
      <c r="BB192" s="40">
        <f t="shared" si="55"/>
        <v>195.12</v>
      </c>
      <c r="BC192" s="46">
        <v>46</v>
      </c>
      <c r="BD192" s="58"/>
    </row>
    <row r="193" spans="1:56" ht="15" customHeight="1">
      <c r="A193" s="1">
        <v>47</v>
      </c>
      <c r="B193" s="71" t="s">
        <v>235</v>
      </c>
      <c r="C193" s="1">
        <v>1999</v>
      </c>
      <c r="D193" s="1" t="s">
        <v>174</v>
      </c>
      <c r="E193" s="2">
        <v>3</v>
      </c>
      <c r="F193" s="30">
        <v>0.010592245370370372</v>
      </c>
      <c r="G193" s="30">
        <v>0.008370023148148149</v>
      </c>
      <c r="H193" s="26">
        <f t="shared" si="49"/>
        <v>0.0022222222222222227</v>
      </c>
      <c r="I193" s="32"/>
      <c r="J193" s="32">
        <v>2</v>
      </c>
      <c r="K193" s="32">
        <v>2</v>
      </c>
      <c r="L193" s="32"/>
      <c r="M193" s="32"/>
      <c r="N193" s="32"/>
      <c r="O193" s="32"/>
      <c r="P193" s="32"/>
      <c r="Q193" s="32"/>
      <c r="R193" s="32"/>
      <c r="S193" s="32">
        <v>2</v>
      </c>
      <c r="T193" s="32"/>
      <c r="U193" s="32"/>
      <c r="V193" s="32"/>
      <c r="W193" s="32"/>
      <c r="X193" s="32"/>
      <c r="Y193" s="32"/>
      <c r="Z193" s="32"/>
      <c r="AA193" s="28">
        <f t="shared" si="50"/>
        <v>6</v>
      </c>
      <c r="AB193" s="35">
        <v>192</v>
      </c>
      <c r="AC193" s="66">
        <f t="shared" si="51"/>
        <v>198</v>
      </c>
      <c r="AD193" s="25">
        <v>0.013394097222222222</v>
      </c>
      <c r="AE193" s="25">
        <v>0.01115</v>
      </c>
      <c r="AF193" s="30">
        <f t="shared" si="52"/>
        <v>0.002244097222222222</v>
      </c>
      <c r="AG193" s="32"/>
      <c r="AH193" s="32">
        <v>2</v>
      </c>
      <c r="AI193" s="32"/>
      <c r="AJ193" s="32"/>
      <c r="AK193" s="32"/>
      <c r="AL193" s="32"/>
      <c r="AM193" s="32">
        <v>2</v>
      </c>
      <c r="AN193" s="32"/>
      <c r="AO193" s="32"/>
      <c r="AP193" s="32"/>
      <c r="AQ193" s="32"/>
      <c r="AR193" s="32">
        <v>2</v>
      </c>
      <c r="AS193" s="32"/>
      <c r="AT193" s="32"/>
      <c r="AU193" s="32"/>
      <c r="AV193" s="32"/>
      <c r="AW193" s="32">
        <v>2</v>
      </c>
      <c r="AX193" s="32"/>
      <c r="AY193" s="31">
        <f t="shared" si="53"/>
        <v>8</v>
      </c>
      <c r="AZ193" s="38">
        <v>193.89</v>
      </c>
      <c r="BA193" s="78">
        <f t="shared" si="54"/>
        <v>201.89</v>
      </c>
      <c r="BB193" s="40">
        <f t="shared" si="55"/>
        <v>198</v>
      </c>
      <c r="BC193" s="46">
        <v>47</v>
      </c>
      <c r="BD193" s="58"/>
    </row>
    <row r="194" spans="1:56" ht="15" customHeight="1">
      <c r="A194" s="1">
        <v>48</v>
      </c>
      <c r="B194" s="71" t="s">
        <v>229</v>
      </c>
      <c r="C194" s="1">
        <v>2002</v>
      </c>
      <c r="D194" s="1" t="s">
        <v>174</v>
      </c>
      <c r="E194" s="2" t="s">
        <v>7</v>
      </c>
      <c r="F194" s="56">
        <v>0.02811886574074074</v>
      </c>
      <c r="G194" s="56">
        <v>0.025730208333333334</v>
      </c>
      <c r="H194" s="26">
        <f t="shared" si="49"/>
        <v>0.0023886574074074053</v>
      </c>
      <c r="I194" s="32"/>
      <c r="J194" s="32"/>
      <c r="K194" s="32"/>
      <c r="L194" s="32"/>
      <c r="M194" s="32"/>
      <c r="N194" s="32"/>
      <c r="O194" s="32">
        <v>2</v>
      </c>
      <c r="P194" s="32"/>
      <c r="Q194" s="32"/>
      <c r="R194" s="32"/>
      <c r="S194" s="32"/>
      <c r="T194" s="32"/>
      <c r="U194" s="32"/>
      <c r="V194" s="32">
        <v>2</v>
      </c>
      <c r="W194" s="32"/>
      <c r="X194" s="32"/>
      <c r="Y194" s="32"/>
      <c r="Z194" s="32"/>
      <c r="AA194" s="28">
        <f t="shared" si="50"/>
        <v>4</v>
      </c>
      <c r="AB194" s="35">
        <v>208.38</v>
      </c>
      <c r="AC194" s="66">
        <f t="shared" si="51"/>
        <v>212.38</v>
      </c>
      <c r="AD194" s="25">
        <v>0.030971527777777775</v>
      </c>
      <c r="AE194" s="25">
        <v>0.028512615740740738</v>
      </c>
      <c r="AF194" s="30">
        <f t="shared" si="52"/>
        <v>0.0024589120370370372</v>
      </c>
      <c r="AG194" s="32"/>
      <c r="AH194" s="32"/>
      <c r="AI194" s="32"/>
      <c r="AJ194" s="32"/>
      <c r="AK194" s="32"/>
      <c r="AL194" s="32"/>
      <c r="AM194" s="32">
        <v>2</v>
      </c>
      <c r="AN194" s="32">
        <v>2</v>
      </c>
      <c r="AO194" s="32"/>
      <c r="AP194" s="32"/>
      <c r="AQ194" s="32">
        <v>2</v>
      </c>
      <c r="AR194" s="32"/>
      <c r="AS194" s="32"/>
      <c r="AT194" s="32">
        <v>2</v>
      </c>
      <c r="AU194" s="32"/>
      <c r="AV194" s="32"/>
      <c r="AW194" s="32">
        <v>2</v>
      </c>
      <c r="AX194" s="32"/>
      <c r="AY194" s="31">
        <f t="shared" si="53"/>
        <v>10</v>
      </c>
      <c r="AZ194" s="38">
        <v>212.45</v>
      </c>
      <c r="BA194" s="78">
        <f t="shared" si="54"/>
        <v>222.45</v>
      </c>
      <c r="BB194" s="40">
        <f t="shared" si="55"/>
        <v>212.38</v>
      </c>
      <c r="BC194" s="46">
        <v>48</v>
      </c>
      <c r="BD194" s="27"/>
    </row>
    <row r="195" spans="1:56" ht="15" customHeight="1">
      <c r="A195" s="1">
        <v>49</v>
      </c>
      <c r="B195" s="60" t="s">
        <v>81</v>
      </c>
      <c r="C195" s="24">
        <v>2007</v>
      </c>
      <c r="D195" s="24" t="s">
        <v>73</v>
      </c>
      <c r="E195" s="2" t="s">
        <v>186</v>
      </c>
      <c r="F195" s="25">
        <v>0.010370138888888889</v>
      </c>
      <c r="G195" s="25">
        <v>0.007716898148148149</v>
      </c>
      <c r="H195" s="26">
        <f t="shared" si="49"/>
        <v>0.00265324074074074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28">
        <f t="shared" si="50"/>
        <v>0</v>
      </c>
      <c r="AB195" s="35">
        <v>229.24</v>
      </c>
      <c r="AC195" s="66">
        <f t="shared" si="51"/>
        <v>229.24</v>
      </c>
      <c r="AD195" s="25">
        <v>0.015318402777777776</v>
      </c>
      <c r="AE195" s="25">
        <v>0.012603819444444444</v>
      </c>
      <c r="AF195" s="30">
        <f t="shared" si="52"/>
        <v>0.0027145833333333327</v>
      </c>
      <c r="AG195" s="32"/>
      <c r="AH195" s="32">
        <v>2</v>
      </c>
      <c r="AI195" s="32"/>
      <c r="AJ195" s="32"/>
      <c r="AK195" s="32">
        <v>2</v>
      </c>
      <c r="AL195" s="32"/>
      <c r="AM195" s="32"/>
      <c r="AN195" s="32"/>
      <c r="AO195" s="32"/>
      <c r="AP195" s="32"/>
      <c r="AQ195" s="32">
        <v>2</v>
      </c>
      <c r="AR195" s="32"/>
      <c r="AS195" s="32">
        <v>2</v>
      </c>
      <c r="AT195" s="32"/>
      <c r="AU195" s="32"/>
      <c r="AV195" s="32">
        <v>2</v>
      </c>
      <c r="AW195" s="32"/>
      <c r="AX195" s="32"/>
      <c r="AY195" s="31">
        <f t="shared" si="53"/>
        <v>10</v>
      </c>
      <c r="AZ195" s="38">
        <v>234.54</v>
      </c>
      <c r="BA195" s="78">
        <f t="shared" si="54"/>
        <v>244.54</v>
      </c>
      <c r="BB195" s="40">
        <f t="shared" si="55"/>
        <v>229.24</v>
      </c>
      <c r="BC195" s="46">
        <v>49</v>
      </c>
      <c r="BD195" s="27"/>
    </row>
    <row r="196" spans="1:56" ht="15" customHeight="1">
      <c r="A196" s="1">
        <v>51</v>
      </c>
      <c r="B196" s="63" t="s">
        <v>156</v>
      </c>
      <c r="C196" s="39">
        <v>2003</v>
      </c>
      <c r="D196" s="24" t="s">
        <v>174</v>
      </c>
      <c r="E196" s="39">
        <v>3</v>
      </c>
      <c r="F196" s="25">
        <v>9999</v>
      </c>
      <c r="G196" s="25">
        <v>0.011155902777777777</v>
      </c>
      <c r="H196" s="26">
        <f t="shared" si="49"/>
        <v>9998.988844097223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28" t="s">
        <v>389</v>
      </c>
      <c r="AB196" s="28" t="s">
        <v>389</v>
      </c>
      <c r="AC196" s="28" t="s">
        <v>389</v>
      </c>
      <c r="AD196" s="25">
        <v>0.015941319444444445</v>
      </c>
      <c r="AE196" s="25">
        <v>0.013997222222222222</v>
      </c>
      <c r="AF196" s="30">
        <f t="shared" si="52"/>
        <v>0.0019440972222222238</v>
      </c>
      <c r="AG196" s="32"/>
      <c r="AH196" s="32"/>
      <c r="AI196" s="32"/>
      <c r="AJ196" s="32"/>
      <c r="AK196" s="32"/>
      <c r="AL196" s="32"/>
      <c r="AM196" s="32"/>
      <c r="AN196" s="32">
        <v>2</v>
      </c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1">
        <f t="shared" si="53"/>
        <v>2</v>
      </c>
      <c r="AZ196" s="38">
        <v>267.97</v>
      </c>
      <c r="BA196" s="78">
        <f t="shared" si="54"/>
        <v>269.97</v>
      </c>
      <c r="BB196" s="40">
        <v>269.97</v>
      </c>
      <c r="BC196" s="46">
        <v>51</v>
      </c>
      <c r="BD196" s="27"/>
    </row>
    <row r="197" spans="1:56" ht="15" customHeight="1">
      <c r="A197" s="1">
        <v>52</v>
      </c>
      <c r="B197" s="71" t="s">
        <v>236</v>
      </c>
      <c r="C197" s="1">
        <v>2002</v>
      </c>
      <c r="D197" s="1" t="s">
        <v>174</v>
      </c>
      <c r="E197" s="2" t="s">
        <v>7</v>
      </c>
      <c r="F197" s="25"/>
      <c r="G197" s="25"/>
      <c r="H197" s="26">
        <f t="shared" si="49"/>
        <v>0</v>
      </c>
      <c r="I197" s="4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28" t="s">
        <v>389</v>
      </c>
      <c r="AB197" s="28" t="s">
        <v>389</v>
      </c>
      <c r="AC197" s="28" t="s">
        <v>389</v>
      </c>
      <c r="AD197" s="25">
        <v>0.007530092592592593</v>
      </c>
      <c r="AE197" s="25">
        <v>0.00489212962962963</v>
      </c>
      <c r="AF197" s="30">
        <f t="shared" si="52"/>
        <v>0.0026379629629629626</v>
      </c>
      <c r="AG197" s="32"/>
      <c r="AH197" s="32">
        <v>2</v>
      </c>
      <c r="AI197" s="32"/>
      <c r="AJ197" s="32"/>
      <c r="AK197" s="32"/>
      <c r="AL197" s="32">
        <v>2</v>
      </c>
      <c r="AM197" s="32">
        <v>2</v>
      </c>
      <c r="AN197" s="32">
        <v>2</v>
      </c>
      <c r="AO197" s="32"/>
      <c r="AP197" s="32"/>
      <c r="AQ197" s="32"/>
      <c r="AR197" s="32"/>
      <c r="AS197" s="32"/>
      <c r="AT197" s="32">
        <v>2</v>
      </c>
      <c r="AU197" s="32"/>
      <c r="AV197" s="32"/>
      <c r="AW197" s="32">
        <v>50</v>
      </c>
      <c r="AX197" s="32"/>
      <c r="AY197" s="31">
        <f t="shared" si="53"/>
        <v>60</v>
      </c>
      <c r="AZ197" s="28">
        <v>227.97</v>
      </c>
      <c r="BA197" s="78">
        <f t="shared" si="54"/>
        <v>287.97</v>
      </c>
      <c r="BB197" s="40">
        <v>287.97</v>
      </c>
      <c r="BC197" s="46">
        <v>52</v>
      </c>
      <c r="BD197" s="27"/>
    </row>
    <row r="198" spans="1:56" ht="15" customHeight="1">
      <c r="A198" s="1">
        <v>53</v>
      </c>
      <c r="B198" s="71" t="s">
        <v>231</v>
      </c>
      <c r="C198" s="1">
        <v>2000</v>
      </c>
      <c r="D198" s="1" t="s">
        <v>174</v>
      </c>
      <c r="E198" s="2" t="s">
        <v>7</v>
      </c>
      <c r="F198" s="25">
        <v>0.03475555555555556</v>
      </c>
      <c r="G198" s="25">
        <v>0.03071400462962963</v>
      </c>
      <c r="H198" s="26">
        <f t="shared" si="49"/>
        <v>0.004041550925925931</v>
      </c>
      <c r="I198" s="44"/>
      <c r="J198" s="32">
        <v>2</v>
      </c>
      <c r="K198" s="32"/>
      <c r="L198" s="32"/>
      <c r="M198" s="32"/>
      <c r="N198" s="32"/>
      <c r="O198" s="32">
        <v>2</v>
      </c>
      <c r="P198" s="32"/>
      <c r="Q198" s="32"/>
      <c r="R198" s="32"/>
      <c r="S198" s="32">
        <v>50</v>
      </c>
      <c r="T198" s="32">
        <v>50</v>
      </c>
      <c r="U198" s="32"/>
      <c r="V198" s="32">
        <v>2</v>
      </c>
      <c r="W198" s="32"/>
      <c r="X198" s="32"/>
      <c r="Y198" s="32"/>
      <c r="Z198" s="32"/>
      <c r="AA198" s="28">
        <f t="shared" si="50"/>
        <v>106</v>
      </c>
      <c r="AB198" s="35">
        <v>349.19</v>
      </c>
      <c r="AC198" s="66">
        <f t="shared" si="51"/>
        <v>455.19</v>
      </c>
      <c r="AD198" s="25"/>
      <c r="AE198" s="25">
        <v>0.03268368055555556</v>
      </c>
      <c r="AF198" s="30">
        <f t="shared" si="52"/>
        <v>-0.03268368055555556</v>
      </c>
      <c r="AG198" s="32"/>
      <c r="AH198" s="32"/>
      <c r="AI198" s="32"/>
      <c r="AJ198" s="32"/>
      <c r="AK198" s="32"/>
      <c r="AL198" s="32"/>
      <c r="AM198" s="32">
        <v>50</v>
      </c>
      <c r="AN198" s="32">
        <v>2</v>
      </c>
      <c r="AO198" s="32"/>
      <c r="AP198" s="32"/>
      <c r="AQ198" s="32"/>
      <c r="AR198" s="32">
        <v>50</v>
      </c>
      <c r="AS198" s="32"/>
      <c r="AT198" s="32">
        <v>2</v>
      </c>
      <c r="AU198" s="32"/>
      <c r="AV198" s="32"/>
      <c r="AW198" s="32"/>
      <c r="AX198" s="32"/>
      <c r="AY198" s="31">
        <f t="shared" si="53"/>
        <v>104</v>
      </c>
      <c r="AZ198" s="38" t="s">
        <v>390</v>
      </c>
      <c r="BA198" s="78" t="s">
        <v>390</v>
      </c>
      <c r="BB198" s="40">
        <v>455.19</v>
      </c>
      <c r="BC198" s="46">
        <v>53</v>
      </c>
      <c r="BD198" s="27"/>
    </row>
    <row r="199" spans="1:56" ht="15" customHeight="1">
      <c r="A199" s="1">
        <v>54</v>
      </c>
      <c r="B199" s="71" t="s">
        <v>228</v>
      </c>
      <c r="C199" s="1">
        <v>2000</v>
      </c>
      <c r="D199" s="1" t="s">
        <v>174</v>
      </c>
      <c r="E199" s="2">
        <v>3</v>
      </c>
      <c r="F199" s="47"/>
      <c r="G199" s="47"/>
      <c r="H199" s="26">
        <f t="shared" si="49"/>
        <v>0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28" t="s">
        <v>389</v>
      </c>
      <c r="AB199" s="28" t="s">
        <v>389</v>
      </c>
      <c r="AC199" s="28" t="s">
        <v>389</v>
      </c>
      <c r="AD199" s="28" t="s">
        <v>389</v>
      </c>
      <c r="AE199" s="25"/>
      <c r="AF199" s="30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28" t="s">
        <v>389</v>
      </c>
      <c r="AZ199" s="28" t="s">
        <v>389</v>
      </c>
      <c r="BA199" s="28" t="s">
        <v>389</v>
      </c>
      <c r="BB199" s="28" t="s">
        <v>389</v>
      </c>
      <c r="BC199" s="28"/>
      <c r="BD199" s="28"/>
    </row>
    <row r="200" spans="1:58" s="81" customFormat="1" ht="84.75" customHeight="1">
      <c r="A200" s="383"/>
      <c r="B200" s="383"/>
      <c r="C200" s="383"/>
      <c r="D200" s="383"/>
      <c r="E200" s="383"/>
      <c r="F200" s="383"/>
      <c r="G200" s="383"/>
      <c r="H200" s="383"/>
      <c r="I200" s="383"/>
      <c r="J200" s="383"/>
      <c r="K200" s="383"/>
      <c r="L200" s="383"/>
      <c r="M200" s="383"/>
      <c r="N200" s="383"/>
      <c r="O200" s="383"/>
      <c r="P200" s="383"/>
      <c r="Q200" s="383"/>
      <c r="R200" s="383"/>
      <c r="S200" s="383"/>
      <c r="T200" s="383"/>
      <c r="U200" s="383"/>
      <c r="V200" s="383"/>
      <c r="W200" s="383"/>
      <c r="X200" s="383"/>
      <c r="Y200" s="383"/>
      <c r="Z200" s="383"/>
      <c r="AA200" s="383"/>
      <c r="AB200" s="383"/>
      <c r="AC200" s="383"/>
      <c r="AD200" s="383"/>
      <c r="AE200" s="383"/>
      <c r="AF200" s="383"/>
      <c r="AG200" s="383"/>
      <c r="AH200" s="383"/>
      <c r="AI200" s="383"/>
      <c r="AJ200" s="383"/>
      <c r="AK200" s="383"/>
      <c r="AL200" s="383"/>
      <c r="AM200" s="383"/>
      <c r="AN200" s="383"/>
      <c r="AO200" s="383"/>
      <c r="AP200" s="383"/>
      <c r="AQ200" s="383"/>
      <c r="AR200" s="383"/>
      <c r="AS200" s="383"/>
      <c r="AT200" s="383"/>
      <c r="AU200" s="383"/>
      <c r="AV200" s="383"/>
      <c r="AW200" s="383"/>
      <c r="AX200" s="383"/>
      <c r="AY200" s="383"/>
      <c r="AZ200" s="383"/>
      <c r="BA200" s="383"/>
      <c r="BB200" s="383"/>
      <c r="BC200" s="383"/>
      <c r="BD200" s="383"/>
      <c r="BE200" s="185"/>
      <c r="BF200" s="84"/>
    </row>
    <row r="201" spans="1:58" s="81" customFormat="1" ht="16.5" customHeight="1">
      <c r="A201" s="346" t="s">
        <v>296</v>
      </c>
      <c r="B201" s="346"/>
      <c r="C201" s="346"/>
      <c r="D201" s="346"/>
      <c r="E201" s="346"/>
      <c r="F201" s="346"/>
      <c r="G201" s="346"/>
      <c r="H201" s="346"/>
      <c r="I201" s="346"/>
      <c r="J201" s="346"/>
      <c r="K201" s="346"/>
      <c r="L201" s="346"/>
      <c r="M201" s="346"/>
      <c r="N201" s="346"/>
      <c r="O201" s="346"/>
      <c r="P201" s="346"/>
      <c r="Q201" s="346"/>
      <c r="R201" s="346"/>
      <c r="S201" s="346"/>
      <c r="T201" s="346"/>
      <c r="U201" s="346"/>
      <c r="V201" s="346"/>
      <c r="W201" s="346"/>
      <c r="X201" s="346"/>
      <c r="Y201" s="346"/>
      <c r="Z201" s="346"/>
      <c r="AA201" s="346"/>
      <c r="AB201" s="346"/>
      <c r="AC201" s="346"/>
      <c r="AD201" s="346"/>
      <c r="AE201" s="346"/>
      <c r="AF201" s="346"/>
      <c r="AG201" s="346"/>
      <c r="AH201" s="346"/>
      <c r="AI201" s="346"/>
      <c r="AJ201" s="346"/>
      <c r="AK201" s="346"/>
      <c r="AL201" s="346"/>
      <c r="AM201" s="346"/>
      <c r="AN201" s="346"/>
      <c r="AO201" s="346"/>
      <c r="AP201" s="346"/>
      <c r="AQ201" s="346"/>
      <c r="AR201" s="346"/>
      <c r="AS201" s="346"/>
      <c r="AT201" s="346"/>
      <c r="AU201" s="346"/>
      <c r="AV201" s="346"/>
      <c r="AW201" s="346"/>
      <c r="AX201" s="346"/>
      <c r="AY201" s="346"/>
      <c r="AZ201" s="346"/>
      <c r="BA201" s="346"/>
      <c r="BB201" s="346"/>
      <c r="BC201" s="346"/>
      <c r="BD201" s="346"/>
      <c r="BE201" s="4"/>
      <c r="BF201" s="84"/>
    </row>
    <row r="202" spans="1:58" s="82" customFormat="1" ht="15" customHeight="1">
      <c r="A202" s="333" t="s">
        <v>310</v>
      </c>
      <c r="B202" s="333"/>
      <c r="C202" s="333"/>
      <c r="D202" s="333"/>
      <c r="E202" s="333"/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33"/>
      <c r="Y202" s="333"/>
      <c r="Z202" s="333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33"/>
      <c r="AT202" s="333"/>
      <c r="AU202" s="333"/>
      <c r="AV202" s="333"/>
      <c r="AW202" s="333"/>
      <c r="AX202" s="333"/>
      <c r="AY202" s="333"/>
      <c r="AZ202" s="333"/>
      <c r="BA202" s="333"/>
      <c r="BB202" s="333"/>
      <c r="BC202" s="333"/>
      <c r="BD202" s="333"/>
      <c r="BE202" s="4"/>
      <c r="BF202" s="151"/>
    </row>
    <row r="203" spans="1:58" s="81" customFormat="1" ht="16.5" customHeight="1">
      <c r="A203" s="384" t="s">
        <v>314</v>
      </c>
      <c r="B203" s="384"/>
      <c r="C203" s="384"/>
      <c r="D203" s="384"/>
      <c r="E203" s="384"/>
      <c r="F203" s="384"/>
      <c r="G203" s="384"/>
      <c r="H203" s="384"/>
      <c r="I203" s="384"/>
      <c r="J203" s="384"/>
      <c r="K203" s="384"/>
      <c r="L203" s="384"/>
      <c r="M203" s="384"/>
      <c r="N203" s="384"/>
      <c r="O203" s="384"/>
      <c r="P203" s="384"/>
      <c r="Q203" s="384"/>
      <c r="R203" s="384"/>
      <c r="S203" s="384"/>
      <c r="T203" s="384"/>
      <c r="U203" s="384"/>
      <c r="V203" s="384"/>
      <c r="W203" s="384"/>
      <c r="X203" s="384"/>
      <c r="Y203" s="384"/>
      <c r="Z203" s="384"/>
      <c r="AA203" s="384"/>
      <c r="AB203" s="384"/>
      <c r="AC203" s="384"/>
      <c r="AD203" s="384"/>
      <c r="AE203" s="384"/>
      <c r="AF203" s="384"/>
      <c r="AG203" s="384"/>
      <c r="AH203" s="384"/>
      <c r="AI203" s="384"/>
      <c r="AJ203" s="384"/>
      <c r="AK203" s="384"/>
      <c r="AL203" s="384"/>
      <c r="AM203" s="384"/>
      <c r="AN203" s="384"/>
      <c r="AO203" s="384"/>
      <c r="AP203" s="384"/>
      <c r="AQ203" s="384"/>
      <c r="AR203" s="384"/>
      <c r="AS203" s="384"/>
      <c r="AT203" s="384"/>
      <c r="AU203" s="384"/>
      <c r="AV203" s="384"/>
      <c r="AW203" s="384"/>
      <c r="AX203" s="384"/>
      <c r="AY203" s="384"/>
      <c r="AZ203" s="384"/>
      <c r="BA203" s="384"/>
      <c r="BB203" s="384"/>
      <c r="BC203" s="384"/>
      <c r="BD203" s="384"/>
      <c r="BE203" s="185"/>
      <c r="BF203" s="84"/>
    </row>
    <row r="204" spans="1:58" s="81" customFormat="1" ht="12.75" customHeight="1">
      <c r="A204" s="80"/>
      <c r="B204" s="89" t="s">
        <v>297</v>
      </c>
      <c r="C204" s="89"/>
      <c r="D204" s="89"/>
      <c r="G204" s="179"/>
      <c r="H204" s="89"/>
      <c r="I204" s="89"/>
      <c r="J204" s="88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8"/>
      <c r="AF204" s="89"/>
      <c r="AG204" s="89"/>
      <c r="AH204" s="88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8"/>
      <c r="BB204" s="89"/>
      <c r="BC204" s="382" t="s">
        <v>311</v>
      </c>
      <c r="BD204" s="382"/>
      <c r="BE204" s="86"/>
      <c r="BF204" s="84"/>
    </row>
    <row r="205" spans="1:66" ht="21.75" customHeight="1">
      <c r="A205" s="375" t="s">
        <v>135</v>
      </c>
      <c r="B205" s="364" t="s">
        <v>12</v>
      </c>
      <c r="C205" s="379" t="s">
        <v>321</v>
      </c>
      <c r="D205" s="376" t="s">
        <v>13</v>
      </c>
      <c r="E205" s="13" t="s">
        <v>14</v>
      </c>
      <c r="F205" s="378" t="s">
        <v>15</v>
      </c>
      <c r="G205" s="369"/>
      <c r="H205" s="369"/>
      <c r="I205" s="369"/>
      <c r="J205" s="369"/>
      <c r="K205" s="369"/>
      <c r="L205" s="369"/>
      <c r="M205" s="369"/>
      <c r="N205" s="369"/>
      <c r="O205" s="369"/>
      <c r="P205" s="369"/>
      <c r="Q205" s="369"/>
      <c r="R205" s="369"/>
      <c r="S205" s="369"/>
      <c r="T205" s="369"/>
      <c r="U205" s="369"/>
      <c r="V205" s="369"/>
      <c r="W205" s="369"/>
      <c r="X205" s="369"/>
      <c r="Y205" s="369"/>
      <c r="Z205" s="370"/>
      <c r="AA205" s="366" t="s">
        <v>15</v>
      </c>
      <c r="AB205" s="367"/>
      <c r="AC205" s="368"/>
      <c r="AD205" s="369" t="s">
        <v>16</v>
      </c>
      <c r="AE205" s="369"/>
      <c r="AF205" s="369"/>
      <c r="AG205" s="369"/>
      <c r="AH205" s="369"/>
      <c r="AI205" s="369"/>
      <c r="AJ205" s="369"/>
      <c r="AK205" s="369"/>
      <c r="AL205" s="369"/>
      <c r="AM205" s="369"/>
      <c r="AN205" s="369"/>
      <c r="AO205" s="369"/>
      <c r="AP205" s="369"/>
      <c r="AQ205" s="369"/>
      <c r="AR205" s="369"/>
      <c r="AS205" s="369"/>
      <c r="AT205" s="369"/>
      <c r="AU205" s="369"/>
      <c r="AV205" s="369"/>
      <c r="AW205" s="369"/>
      <c r="AX205" s="370"/>
      <c r="AY205" s="371" t="s">
        <v>16</v>
      </c>
      <c r="AZ205" s="372"/>
      <c r="BA205" s="373"/>
      <c r="BB205" s="364" t="s">
        <v>48</v>
      </c>
      <c r="BC205" s="362" t="s">
        <v>17</v>
      </c>
      <c r="BD205" s="364" t="s">
        <v>133</v>
      </c>
      <c r="BE205" s="8"/>
      <c r="BF205" s="8"/>
      <c r="BG205" s="8"/>
      <c r="BH205" s="8"/>
      <c r="BI205" s="8"/>
      <c r="BJ205" s="8"/>
      <c r="BK205" s="8"/>
      <c r="BL205" s="8"/>
      <c r="BM205" s="8"/>
      <c r="BN205" s="8"/>
    </row>
    <row r="206" spans="1:66" ht="21.75" customHeight="1">
      <c r="A206" s="375"/>
      <c r="B206" s="365"/>
      <c r="C206" s="380"/>
      <c r="D206" s="377"/>
      <c r="E206" s="16" t="s">
        <v>18</v>
      </c>
      <c r="F206" s="17" t="s">
        <v>43</v>
      </c>
      <c r="G206" s="17" t="s">
        <v>44</v>
      </c>
      <c r="H206" s="18" t="s">
        <v>1</v>
      </c>
      <c r="I206" s="17">
        <v>1</v>
      </c>
      <c r="J206" s="17">
        <v>2</v>
      </c>
      <c r="K206" s="17">
        <v>3</v>
      </c>
      <c r="L206" s="17">
        <v>4</v>
      </c>
      <c r="M206" s="17">
        <v>5</v>
      </c>
      <c r="N206" s="17">
        <v>6</v>
      </c>
      <c r="O206" s="17">
        <v>7</v>
      </c>
      <c r="P206" s="17">
        <v>8</v>
      </c>
      <c r="Q206" s="17">
        <v>9</v>
      </c>
      <c r="R206" s="17">
        <v>10</v>
      </c>
      <c r="S206" s="17">
        <v>11</v>
      </c>
      <c r="T206" s="17">
        <v>12</v>
      </c>
      <c r="U206" s="17">
        <v>13</v>
      </c>
      <c r="V206" s="17">
        <v>14</v>
      </c>
      <c r="W206" s="17">
        <v>15</v>
      </c>
      <c r="X206" s="17">
        <v>16</v>
      </c>
      <c r="Y206" s="17">
        <v>17</v>
      </c>
      <c r="Z206" s="17">
        <v>18</v>
      </c>
      <c r="AA206" s="19" t="s">
        <v>2</v>
      </c>
      <c r="AB206" s="20" t="s">
        <v>1</v>
      </c>
      <c r="AC206" s="20" t="s">
        <v>45</v>
      </c>
      <c r="AD206" s="21" t="s">
        <v>43</v>
      </c>
      <c r="AE206" s="13" t="s">
        <v>44</v>
      </c>
      <c r="AF206" s="22" t="s">
        <v>1</v>
      </c>
      <c r="AG206" s="13">
        <v>1</v>
      </c>
      <c r="AH206" s="13">
        <v>2</v>
      </c>
      <c r="AI206" s="13">
        <v>3</v>
      </c>
      <c r="AJ206" s="13">
        <v>4</v>
      </c>
      <c r="AK206" s="13">
        <v>5</v>
      </c>
      <c r="AL206" s="13">
        <v>6</v>
      </c>
      <c r="AM206" s="13">
        <v>7</v>
      </c>
      <c r="AN206" s="13">
        <v>8</v>
      </c>
      <c r="AO206" s="13">
        <v>9</v>
      </c>
      <c r="AP206" s="13">
        <v>10</v>
      </c>
      <c r="AQ206" s="13">
        <v>11</v>
      </c>
      <c r="AR206" s="13">
        <v>12</v>
      </c>
      <c r="AS206" s="13">
        <v>13</v>
      </c>
      <c r="AT206" s="13">
        <v>14</v>
      </c>
      <c r="AU206" s="13">
        <v>15</v>
      </c>
      <c r="AV206" s="13">
        <v>16</v>
      </c>
      <c r="AW206" s="13">
        <v>17</v>
      </c>
      <c r="AX206" s="14">
        <v>18</v>
      </c>
      <c r="AY206" s="23" t="s">
        <v>2</v>
      </c>
      <c r="AZ206" s="19" t="s">
        <v>1</v>
      </c>
      <c r="BA206" s="149" t="s">
        <v>47</v>
      </c>
      <c r="BB206" s="374"/>
      <c r="BC206" s="363"/>
      <c r="BD206" s="365"/>
      <c r="BE206" s="8"/>
      <c r="BF206" s="8"/>
      <c r="BG206" s="8"/>
      <c r="BH206" s="8"/>
      <c r="BI206" s="8"/>
      <c r="BJ206" s="8"/>
      <c r="BK206" s="8"/>
      <c r="BL206" s="8"/>
      <c r="BM206" s="8"/>
      <c r="BN206" s="8"/>
    </row>
    <row r="207" spans="1:56" ht="15" customHeight="1">
      <c r="A207" s="1">
        <v>1</v>
      </c>
      <c r="B207" s="71" t="s">
        <v>259</v>
      </c>
      <c r="C207" s="1">
        <v>1993</v>
      </c>
      <c r="D207" s="1" t="s">
        <v>3</v>
      </c>
      <c r="E207" s="2" t="s">
        <v>19</v>
      </c>
      <c r="F207" s="47">
        <v>0.01582349537037037</v>
      </c>
      <c r="G207" s="47">
        <v>0.01460925925925926</v>
      </c>
      <c r="H207" s="26">
        <f aca="true" t="shared" si="56" ref="H207:H217">SUM(F207-G207)</f>
        <v>0.0012142361111111104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28">
        <f aca="true" t="shared" si="57" ref="AA207:AA217">SUM(I207+J207+K207+L207+M207+N207+O207+P207+Q207+R207+S207+T207+U207+V207+W207+X207+Y207+Z207)</f>
        <v>0</v>
      </c>
      <c r="AB207" s="35">
        <v>104.91</v>
      </c>
      <c r="AC207" s="66">
        <f aca="true" t="shared" si="58" ref="AC207:AC217">SUM(AA207+AB207)</f>
        <v>104.91</v>
      </c>
      <c r="AD207" s="25">
        <v>0.026990046296296297</v>
      </c>
      <c r="AE207" s="25">
        <v>0.02573333333333333</v>
      </c>
      <c r="AF207" s="30">
        <f aca="true" t="shared" si="59" ref="AF207:AF217">SUM(AD207-AE207)</f>
        <v>0.0012567129629629664</v>
      </c>
      <c r="AG207" s="32"/>
      <c r="AH207" s="32"/>
      <c r="AI207" s="32"/>
      <c r="AJ207" s="32"/>
      <c r="AK207" s="32"/>
      <c r="AL207" s="32"/>
      <c r="AM207" s="32"/>
      <c r="AN207" s="32"/>
      <c r="AO207" s="32"/>
      <c r="AP207" s="32">
        <v>2</v>
      </c>
      <c r="AQ207" s="32"/>
      <c r="AR207" s="32"/>
      <c r="AS207" s="32"/>
      <c r="AT207" s="32"/>
      <c r="AU207" s="32"/>
      <c r="AV207" s="32"/>
      <c r="AW207" s="32"/>
      <c r="AX207" s="32"/>
      <c r="AY207" s="31">
        <f aca="true" t="shared" si="60" ref="AY207:AY217">SUM(AG207+AH207+AI207+AJ207+AK207+AL207+AM207+AN207+AO207+AP207+AQ207+AR207+AS207+AT207+AU207+AV207+AW207+AX207)</f>
        <v>2</v>
      </c>
      <c r="AZ207" s="38">
        <v>108.58</v>
      </c>
      <c r="BA207" s="78">
        <f aca="true" t="shared" si="61" ref="BA207:BA217">SUM(AY207+AZ207)</f>
        <v>110.58</v>
      </c>
      <c r="BB207" s="40">
        <f aca="true" t="shared" si="62" ref="BB207:BB217">MIN(AA207+AB207,AY207+AZ207)</f>
        <v>104.91</v>
      </c>
      <c r="BC207" s="44">
        <v>1</v>
      </c>
      <c r="BD207" s="27" t="s">
        <v>49</v>
      </c>
    </row>
    <row r="208" spans="1:56" ht="15" customHeight="1">
      <c r="A208" s="1">
        <v>2</v>
      </c>
      <c r="B208" s="63" t="s">
        <v>219</v>
      </c>
      <c r="C208" s="39">
        <v>1996</v>
      </c>
      <c r="D208" s="24" t="s">
        <v>174</v>
      </c>
      <c r="E208" s="39" t="s">
        <v>19</v>
      </c>
      <c r="F208" s="68">
        <v>0.03047199074074074</v>
      </c>
      <c r="G208" s="68">
        <v>0.029212847222222223</v>
      </c>
      <c r="H208" s="26">
        <f t="shared" si="56"/>
        <v>0.001259143518518517</v>
      </c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28">
        <f t="shared" si="57"/>
        <v>0</v>
      </c>
      <c r="AB208" s="48">
        <v>108.79</v>
      </c>
      <c r="AC208" s="66">
        <f t="shared" si="58"/>
        <v>108.79</v>
      </c>
      <c r="AD208" s="42">
        <v>0.04089768518518518</v>
      </c>
      <c r="AE208" s="42">
        <v>0.03894085648148148</v>
      </c>
      <c r="AF208" s="30">
        <f t="shared" si="59"/>
        <v>0.0019568287037037</v>
      </c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31">
        <f t="shared" si="60"/>
        <v>0</v>
      </c>
      <c r="AZ208" s="49">
        <v>169.07</v>
      </c>
      <c r="BA208" s="78">
        <f t="shared" si="61"/>
        <v>169.07</v>
      </c>
      <c r="BB208" s="40">
        <f t="shared" si="62"/>
        <v>108.79</v>
      </c>
      <c r="BC208" s="50">
        <v>2</v>
      </c>
      <c r="BD208" s="51" t="s">
        <v>49</v>
      </c>
    </row>
    <row r="209" spans="1:56" ht="15" customHeight="1">
      <c r="A209" s="1">
        <v>3</v>
      </c>
      <c r="B209" s="60" t="s">
        <v>78</v>
      </c>
      <c r="C209" s="24">
        <v>1999</v>
      </c>
      <c r="D209" s="24" t="s">
        <v>73</v>
      </c>
      <c r="E209" s="2" t="s">
        <v>4</v>
      </c>
      <c r="F209" s="30">
        <v>0.011712037037037036</v>
      </c>
      <c r="G209" s="30">
        <v>0.01045162037037037</v>
      </c>
      <c r="H209" s="26">
        <f t="shared" si="56"/>
        <v>0.0012604166666666666</v>
      </c>
      <c r="I209" s="32"/>
      <c r="J209" s="32">
        <v>2</v>
      </c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>
        <v>2</v>
      </c>
      <c r="AA209" s="28">
        <f t="shared" si="57"/>
        <v>4</v>
      </c>
      <c r="AB209" s="37">
        <v>108.9</v>
      </c>
      <c r="AC209" s="66">
        <f t="shared" si="58"/>
        <v>112.9</v>
      </c>
      <c r="AD209" s="25">
        <v>0.024237268518518516</v>
      </c>
      <c r="AE209" s="25">
        <v>0.022952546296296297</v>
      </c>
      <c r="AF209" s="30">
        <f t="shared" si="59"/>
        <v>0.0012847222222222184</v>
      </c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1">
        <f t="shared" si="60"/>
        <v>0</v>
      </c>
      <c r="AZ209" s="38">
        <v>111</v>
      </c>
      <c r="BA209" s="78">
        <f t="shared" si="61"/>
        <v>111</v>
      </c>
      <c r="BB209" s="40">
        <f t="shared" si="62"/>
        <v>111</v>
      </c>
      <c r="BC209" s="32">
        <v>3</v>
      </c>
      <c r="BD209" s="27" t="s">
        <v>49</v>
      </c>
    </row>
    <row r="210" spans="1:56" ht="15" customHeight="1">
      <c r="A210" s="1">
        <v>4</v>
      </c>
      <c r="B210" s="71" t="s">
        <v>96</v>
      </c>
      <c r="C210" s="1">
        <v>1992</v>
      </c>
      <c r="D210" s="1" t="s">
        <v>174</v>
      </c>
      <c r="E210" s="2" t="s">
        <v>4</v>
      </c>
      <c r="F210" s="30">
        <v>0.009705787037037037</v>
      </c>
      <c r="G210" s="30">
        <v>0.008366203703703704</v>
      </c>
      <c r="H210" s="26">
        <f t="shared" si="56"/>
        <v>0.0013395833333333333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28">
        <f t="shared" si="57"/>
        <v>0</v>
      </c>
      <c r="AB210" s="37">
        <v>115.74</v>
      </c>
      <c r="AC210" s="66">
        <f t="shared" si="58"/>
        <v>115.74</v>
      </c>
      <c r="AD210" s="25">
        <v>0.020773726851851852</v>
      </c>
      <c r="AE210" s="25">
        <v>0.01946597222222222</v>
      </c>
      <c r="AF210" s="30">
        <f t="shared" si="59"/>
        <v>0.001307754629629631</v>
      </c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1">
        <f t="shared" si="60"/>
        <v>0</v>
      </c>
      <c r="AZ210" s="38">
        <v>112.99</v>
      </c>
      <c r="BA210" s="78">
        <f t="shared" si="61"/>
        <v>112.99</v>
      </c>
      <c r="BB210" s="40">
        <f t="shared" si="62"/>
        <v>112.99</v>
      </c>
      <c r="BC210" s="50">
        <v>4</v>
      </c>
      <c r="BD210" s="27" t="s">
        <v>49</v>
      </c>
    </row>
    <row r="211" spans="1:56" ht="15" customHeight="1">
      <c r="A211" s="1">
        <v>5</v>
      </c>
      <c r="B211" s="63" t="s">
        <v>122</v>
      </c>
      <c r="C211" s="39">
        <v>2000</v>
      </c>
      <c r="D211" s="39" t="s">
        <v>3</v>
      </c>
      <c r="E211" s="39" t="s">
        <v>4</v>
      </c>
      <c r="F211" s="47">
        <v>0.002064583333333333</v>
      </c>
      <c r="G211" s="47">
        <v>0.0007171296296296296</v>
      </c>
      <c r="H211" s="26">
        <f t="shared" si="56"/>
        <v>0.0013474537037037036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28">
        <f t="shared" si="57"/>
        <v>0</v>
      </c>
      <c r="AB211" s="35">
        <v>116.42</v>
      </c>
      <c r="AC211" s="66">
        <f t="shared" si="58"/>
        <v>116.42</v>
      </c>
      <c r="AD211" s="25">
        <v>0.012472453703703706</v>
      </c>
      <c r="AE211" s="25">
        <v>0.011140625000000001</v>
      </c>
      <c r="AF211" s="30">
        <f t="shared" si="59"/>
        <v>0.0013318287037037049</v>
      </c>
      <c r="AG211" s="32"/>
      <c r="AH211" s="32"/>
      <c r="AI211" s="32"/>
      <c r="AJ211" s="32"/>
      <c r="AK211" s="32"/>
      <c r="AL211" s="32"/>
      <c r="AM211" s="32"/>
      <c r="AN211" s="32">
        <v>2</v>
      </c>
      <c r="AO211" s="32"/>
      <c r="AP211" s="32">
        <v>2</v>
      </c>
      <c r="AQ211" s="32"/>
      <c r="AR211" s="32"/>
      <c r="AS211" s="32"/>
      <c r="AT211" s="32"/>
      <c r="AU211" s="32"/>
      <c r="AV211" s="32"/>
      <c r="AW211" s="32"/>
      <c r="AX211" s="32"/>
      <c r="AY211" s="31">
        <f t="shared" si="60"/>
        <v>4</v>
      </c>
      <c r="AZ211" s="38">
        <v>115.07</v>
      </c>
      <c r="BA211" s="78">
        <f t="shared" si="61"/>
        <v>119.07</v>
      </c>
      <c r="BB211" s="40">
        <f t="shared" si="62"/>
        <v>116.42</v>
      </c>
      <c r="BC211" s="52">
        <v>5</v>
      </c>
      <c r="BD211" s="27" t="s">
        <v>49</v>
      </c>
    </row>
    <row r="212" spans="1:56" ht="15" customHeight="1">
      <c r="A212" s="1">
        <v>6</v>
      </c>
      <c r="B212" s="63" t="s">
        <v>71</v>
      </c>
      <c r="C212" s="39">
        <v>2001</v>
      </c>
      <c r="D212" s="39" t="s">
        <v>3</v>
      </c>
      <c r="E212" s="39" t="s">
        <v>4</v>
      </c>
      <c r="F212" s="30">
        <v>0.002788657407407407</v>
      </c>
      <c r="G212" s="30">
        <v>0.0014219907407407408</v>
      </c>
      <c r="H212" s="26">
        <f t="shared" si="56"/>
        <v>0.001366666666666666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>
        <v>2</v>
      </c>
      <c r="S212" s="32"/>
      <c r="T212" s="32"/>
      <c r="U212" s="32"/>
      <c r="V212" s="32"/>
      <c r="W212" s="32"/>
      <c r="X212" s="32"/>
      <c r="Y212" s="32">
        <v>2</v>
      </c>
      <c r="Z212" s="32"/>
      <c r="AA212" s="28">
        <f t="shared" si="57"/>
        <v>4</v>
      </c>
      <c r="AB212" s="37">
        <v>118.08</v>
      </c>
      <c r="AC212" s="66">
        <f t="shared" si="58"/>
        <v>122.08</v>
      </c>
      <c r="AD212" s="25">
        <v>0.01318773148148148</v>
      </c>
      <c r="AE212" s="25">
        <v>0.011830208333333333</v>
      </c>
      <c r="AF212" s="30">
        <f t="shared" si="59"/>
        <v>0.0013575231481481476</v>
      </c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1">
        <f t="shared" si="60"/>
        <v>0</v>
      </c>
      <c r="AZ212" s="38">
        <v>117.29</v>
      </c>
      <c r="BA212" s="78">
        <f t="shared" si="61"/>
        <v>117.29</v>
      </c>
      <c r="BB212" s="40">
        <f t="shared" si="62"/>
        <v>117.29</v>
      </c>
      <c r="BC212" s="32">
        <v>6</v>
      </c>
      <c r="BD212" s="27" t="s">
        <v>49</v>
      </c>
    </row>
    <row r="213" spans="1:56" ht="15" customHeight="1">
      <c r="A213" s="1">
        <v>7</v>
      </c>
      <c r="B213" s="63" t="s">
        <v>52</v>
      </c>
      <c r="C213" s="39">
        <v>1998</v>
      </c>
      <c r="D213" s="39" t="s">
        <v>3</v>
      </c>
      <c r="E213" s="39" t="s">
        <v>4</v>
      </c>
      <c r="F213" s="47">
        <v>0.0035416666666666665</v>
      </c>
      <c r="G213" s="47">
        <v>0.0020814814814814815</v>
      </c>
      <c r="H213" s="26">
        <f t="shared" si="56"/>
        <v>0.001460185185185185</v>
      </c>
      <c r="I213" s="32"/>
      <c r="J213" s="32"/>
      <c r="K213" s="32"/>
      <c r="L213" s="32"/>
      <c r="M213" s="32"/>
      <c r="N213" s="32"/>
      <c r="O213" s="32"/>
      <c r="P213" s="32">
        <v>50</v>
      </c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28">
        <f t="shared" si="57"/>
        <v>50</v>
      </c>
      <c r="AB213" s="35">
        <v>126.16</v>
      </c>
      <c r="AC213" s="66">
        <f t="shared" si="58"/>
        <v>176.16</v>
      </c>
      <c r="AD213" s="25">
        <v>0.013901504629629628</v>
      </c>
      <c r="AE213" s="25">
        <v>0.012530671296296295</v>
      </c>
      <c r="AF213" s="30">
        <f t="shared" si="59"/>
        <v>0.0013708333333333333</v>
      </c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>
        <v>2</v>
      </c>
      <c r="AW213" s="32"/>
      <c r="AX213" s="32"/>
      <c r="AY213" s="31">
        <f t="shared" si="60"/>
        <v>2</v>
      </c>
      <c r="AZ213" s="38">
        <v>118.44</v>
      </c>
      <c r="BA213" s="78">
        <f t="shared" si="61"/>
        <v>120.44</v>
      </c>
      <c r="BB213" s="40">
        <f t="shared" si="62"/>
        <v>120.44</v>
      </c>
      <c r="BC213" s="32">
        <v>7</v>
      </c>
      <c r="BD213" s="27" t="s">
        <v>49</v>
      </c>
    </row>
    <row r="214" spans="1:56" ht="15" customHeight="1">
      <c r="A214" s="1">
        <v>8</v>
      </c>
      <c r="B214" s="63" t="s">
        <v>56</v>
      </c>
      <c r="C214" s="39">
        <v>2000</v>
      </c>
      <c r="D214" s="24" t="s">
        <v>3</v>
      </c>
      <c r="E214" s="39">
        <v>2</v>
      </c>
      <c r="F214" s="47">
        <v>0.004264351851851852</v>
      </c>
      <c r="G214" s="47">
        <v>0.002789467592592593</v>
      </c>
      <c r="H214" s="26">
        <f t="shared" si="56"/>
        <v>0.0014748842592592587</v>
      </c>
      <c r="I214" s="32"/>
      <c r="J214" s="32"/>
      <c r="K214" s="32"/>
      <c r="L214" s="32"/>
      <c r="M214" s="32"/>
      <c r="N214" s="32"/>
      <c r="O214" s="32"/>
      <c r="P214" s="32">
        <v>2</v>
      </c>
      <c r="Q214" s="32"/>
      <c r="R214" s="32"/>
      <c r="S214" s="32"/>
      <c r="T214" s="32">
        <v>2</v>
      </c>
      <c r="U214" s="32"/>
      <c r="V214" s="32"/>
      <c r="W214" s="32"/>
      <c r="X214" s="32"/>
      <c r="Y214" s="32"/>
      <c r="Z214" s="32"/>
      <c r="AA214" s="28">
        <f t="shared" si="57"/>
        <v>4</v>
      </c>
      <c r="AB214" s="35">
        <v>127.43</v>
      </c>
      <c r="AC214" s="66">
        <f t="shared" si="58"/>
        <v>131.43</v>
      </c>
      <c r="AD214" s="25">
        <v>0.014716087962962964</v>
      </c>
      <c r="AE214" s="25">
        <v>0.013233333333333333</v>
      </c>
      <c r="AF214" s="30">
        <f t="shared" si="59"/>
        <v>0.0014827546296296307</v>
      </c>
      <c r="AG214" s="32"/>
      <c r="AH214" s="32"/>
      <c r="AI214" s="32"/>
      <c r="AJ214" s="32"/>
      <c r="AK214" s="32"/>
      <c r="AL214" s="32"/>
      <c r="AM214" s="32"/>
      <c r="AN214" s="32"/>
      <c r="AO214" s="32"/>
      <c r="AP214" s="32">
        <v>2</v>
      </c>
      <c r="AQ214" s="32"/>
      <c r="AR214" s="32"/>
      <c r="AS214" s="32"/>
      <c r="AT214" s="32"/>
      <c r="AU214" s="32"/>
      <c r="AV214" s="32"/>
      <c r="AW214" s="32"/>
      <c r="AX214" s="32"/>
      <c r="AY214" s="31">
        <f t="shared" si="60"/>
        <v>2</v>
      </c>
      <c r="AZ214" s="38">
        <v>128.11</v>
      </c>
      <c r="BA214" s="78">
        <f t="shared" si="61"/>
        <v>130.11</v>
      </c>
      <c r="BB214" s="40">
        <f t="shared" si="62"/>
        <v>130.11</v>
      </c>
      <c r="BC214" s="32">
        <v>8</v>
      </c>
      <c r="BD214" s="27" t="s">
        <v>49</v>
      </c>
    </row>
    <row r="215" spans="1:56" ht="15" customHeight="1">
      <c r="A215" s="1">
        <v>9</v>
      </c>
      <c r="B215" s="63" t="s">
        <v>92</v>
      </c>
      <c r="C215" s="39">
        <v>2001</v>
      </c>
      <c r="D215" s="24" t="s">
        <v>174</v>
      </c>
      <c r="E215" s="39">
        <v>1</v>
      </c>
      <c r="F215" s="47">
        <v>0.033467476851851856</v>
      </c>
      <c r="G215" s="47">
        <v>0.0320005787037037</v>
      </c>
      <c r="H215" s="26">
        <f t="shared" si="56"/>
        <v>0.0014668981481481547</v>
      </c>
      <c r="I215" s="32"/>
      <c r="J215" s="32">
        <v>2</v>
      </c>
      <c r="K215" s="32"/>
      <c r="L215" s="32"/>
      <c r="M215" s="32"/>
      <c r="N215" s="32"/>
      <c r="O215" s="32"/>
      <c r="P215" s="32">
        <v>2</v>
      </c>
      <c r="Q215" s="32"/>
      <c r="R215" s="32">
        <v>2</v>
      </c>
      <c r="S215" s="32"/>
      <c r="T215" s="32"/>
      <c r="U215" s="32"/>
      <c r="V215" s="32"/>
      <c r="W215" s="32"/>
      <c r="X215" s="32"/>
      <c r="Y215" s="32"/>
      <c r="Z215" s="32"/>
      <c r="AA215" s="28">
        <f t="shared" si="57"/>
        <v>6</v>
      </c>
      <c r="AB215" s="35">
        <v>126.74</v>
      </c>
      <c r="AC215" s="66">
        <f t="shared" si="58"/>
        <v>132.74</v>
      </c>
      <c r="AD215" s="25">
        <v>0.0036247685185185185</v>
      </c>
      <c r="AE215" s="25">
        <v>0.0021224537037037037</v>
      </c>
      <c r="AF215" s="30">
        <f t="shared" si="59"/>
        <v>0.0015023148148148148</v>
      </c>
      <c r="AG215" s="32"/>
      <c r="AH215" s="32"/>
      <c r="AI215" s="32"/>
      <c r="AJ215" s="32"/>
      <c r="AK215" s="32"/>
      <c r="AL215" s="32"/>
      <c r="AM215" s="32"/>
      <c r="AN215" s="32"/>
      <c r="AO215" s="32"/>
      <c r="AP215" s="32">
        <v>2</v>
      </c>
      <c r="AQ215" s="32"/>
      <c r="AR215" s="32"/>
      <c r="AS215" s="32"/>
      <c r="AT215" s="32"/>
      <c r="AU215" s="32"/>
      <c r="AV215" s="32"/>
      <c r="AW215" s="32"/>
      <c r="AX215" s="32"/>
      <c r="AY215" s="31">
        <f t="shared" si="60"/>
        <v>2</v>
      </c>
      <c r="AZ215" s="38">
        <v>129.8</v>
      </c>
      <c r="BA215" s="78">
        <f t="shared" si="61"/>
        <v>131.8</v>
      </c>
      <c r="BB215" s="40">
        <f t="shared" si="62"/>
        <v>131.8</v>
      </c>
      <c r="BC215" s="32">
        <v>9</v>
      </c>
      <c r="BD215" s="27" t="s">
        <v>49</v>
      </c>
    </row>
    <row r="216" spans="1:56" ht="15" customHeight="1">
      <c r="A216" s="1">
        <v>10</v>
      </c>
      <c r="B216" s="60" t="s">
        <v>30</v>
      </c>
      <c r="C216" s="24">
        <v>1996</v>
      </c>
      <c r="D216" s="24" t="s">
        <v>5</v>
      </c>
      <c r="E216" s="2" t="s">
        <v>4</v>
      </c>
      <c r="F216" s="30">
        <v>0.022383217592592593</v>
      </c>
      <c r="G216" s="30">
        <v>0.020858680555555554</v>
      </c>
      <c r="H216" s="26">
        <f t="shared" si="56"/>
        <v>0.0015245370370370395</v>
      </c>
      <c r="I216" s="32"/>
      <c r="J216" s="32">
        <v>2</v>
      </c>
      <c r="K216" s="32"/>
      <c r="L216" s="32"/>
      <c r="M216" s="32"/>
      <c r="N216" s="32"/>
      <c r="O216" s="32"/>
      <c r="P216" s="32">
        <v>2</v>
      </c>
      <c r="Q216" s="32"/>
      <c r="R216" s="32"/>
      <c r="S216" s="32"/>
      <c r="T216" s="32"/>
      <c r="U216" s="32">
        <v>2</v>
      </c>
      <c r="V216" s="32"/>
      <c r="W216" s="32"/>
      <c r="X216" s="32"/>
      <c r="Y216" s="32"/>
      <c r="Z216" s="32"/>
      <c r="AA216" s="28">
        <f t="shared" si="57"/>
        <v>6</v>
      </c>
      <c r="AB216" s="37">
        <v>131.72</v>
      </c>
      <c r="AC216" s="66">
        <f t="shared" si="58"/>
        <v>137.72</v>
      </c>
      <c r="AD216" s="25">
        <v>0.034156250000000006</v>
      </c>
      <c r="AE216" s="25">
        <v>0.03267604166666666</v>
      </c>
      <c r="AF216" s="30">
        <f t="shared" si="59"/>
        <v>0.0014802083333333438</v>
      </c>
      <c r="AG216" s="32"/>
      <c r="AH216" s="32">
        <v>2</v>
      </c>
      <c r="AI216" s="32"/>
      <c r="AJ216" s="32"/>
      <c r="AK216" s="32">
        <v>2</v>
      </c>
      <c r="AL216" s="32"/>
      <c r="AM216" s="32"/>
      <c r="AN216" s="32">
        <v>2</v>
      </c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1">
        <f t="shared" si="60"/>
        <v>6</v>
      </c>
      <c r="AZ216" s="38">
        <v>127.89</v>
      </c>
      <c r="BA216" s="78">
        <f t="shared" si="61"/>
        <v>133.89</v>
      </c>
      <c r="BB216" s="40">
        <f t="shared" si="62"/>
        <v>133.89</v>
      </c>
      <c r="BC216" s="32">
        <v>10</v>
      </c>
      <c r="BD216" s="27" t="s">
        <v>49</v>
      </c>
    </row>
    <row r="217" spans="1:56" ht="15" customHeight="1">
      <c r="A217" s="1">
        <v>11</v>
      </c>
      <c r="B217" s="63" t="s">
        <v>66</v>
      </c>
      <c r="C217" s="39">
        <v>2001</v>
      </c>
      <c r="D217" s="39" t="s">
        <v>3</v>
      </c>
      <c r="E217" s="39" t="s">
        <v>7</v>
      </c>
      <c r="F217" s="47">
        <v>0.006002199074074074</v>
      </c>
      <c r="G217" s="47">
        <v>0.004198958333333333</v>
      </c>
      <c r="H217" s="26">
        <f t="shared" si="56"/>
        <v>0.0018032407407407407</v>
      </c>
      <c r="I217" s="32"/>
      <c r="J217" s="32">
        <v>2</v>
      </c>
      <c r="K217" s="32"/>
      <c r="L217" s="32"/>
      <c r="M217" s="32"/>
      <c r="N217" s="32"/>
      <c r="O217" s="32"/>
      <c r="P217" s="32"/>
      <c r="Q217" s="32"/>
      <c r="R217" s="32"/>
      <c r="S217" s="32"/>
      <c r="T217" s="32">
        <v>2</v>
      </c>
      <c r="U217" s="32"/>
      <c r="V217" s="32"/>
      <c r="W217" s="32"/>
      <c r="X217" s="32"/>
      <c r="Y217" s="32"/>
      <c r="Z217" s="32"/>
      <c r="AA217" s="28">
        <f t="shared" si="57"/>
        <v>4</v>
      </c>
      <c r="AB217" s="37">
        <v>155.8</v>
      </c>
      <c r="AC217" s="66">
        <f t="shared" si="58"/>
        <v>159.8</v>
      </c>
      <c r="AD217" s="25">
        <v>0.01623287037037037</v>
      </c>
      <c r="AE217" s="25">
        <v>0.01461076388888889</v>
      </c>
      <c r="AF217" s="30">
        <f t="shared" si="59"/>
        <v>0.0016221064814814796</v>
      </c>
      <c r="AG217" s="32"/>
      <c r="AH217" s="32">
        <v>2</v>
      </c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1">
        <f t="shared" si="60"/>
        <v>2</v>
      </c>
      <c r="AZ217" s="38">
        <v>140.15</v>
      </c>
      <c r="BA217" s="78">
        <f t="shared" si="61"/>
        <v>142.15</v>
      </c>
      <c r="BB217" s="40">
        <f t="shared" si="62"/>
        <v>142.15</v>
      </c>
      <c r="BC217" s="32">
        <v>11</v>
      </c>
      <c r="BD217" s="27" t="s">
        <v>49</v>
      </c>
    </row>
    <row r="218" spans="1:56" ht="15" customHeight="1">
      <c r="A218" s="1">
        <v>13</v>
      </c>
      <c r="B218" s="63" t="s">
        <v>123</v>
      </c>
      <c r="C218" s="39">
        <v>2002</v>
      </c>
      <c r="D218" s="24" t="s">
        <v>5</v>
      </c>
      <c r="E218" s="2" t="s">
        <v>154</v>
      </c>
      <c r="F218" s="30">
        <v>0.02461701388888889</v>
      </c>
      <c r="G218" s="30">
        <v>0.022924652777777776</v>
      </c>
      <c r="H218" s="26">
        <f aca="true" t="shared" si="63" ref="H218:H235">SUM(F218-G218)</f>
        <v>0.0016923611111111132</v>
      </c>
      <c r="I218" s="32"/>
      <c r="J218" s="32">
        <v>2</v>
      </c>
      <c r="K218" s="32"/>
      <c r="L218" s="32"/>
      <c r="M218" s="32">
        <v>50</v>
      </c>
      <c r="N218" s="32"/>
      <c r="O218" s="32">
        <v>2</v>
      </c>
      <c r="P218" s="32">
        <v>2</v>
      </c>
      <c r="Q218" s="32"/>
      <c r="R218" s="32"/>
      <c r="S218" s="32"/>
      <c r="T218" s="32"/>
      <c r="U218" s="32"/>
      <c r="V218" s="32">
        <v>50</v>
      </c>
      <c r="W218" s="32"/>
      <c r="X218" s="32">
        <v>50</v>
      </c>
      <c r="Y218" s="32"/>
      <c r="Z218" s="32">
        <v>50</v>
      </c>
      <c r="AA218" s="28">
        <f aca="true" t="shared" si="64" ref="AA218:AA235">SUM(I218+J218+K218+L218+M218+N218+O218+P218+Q218+R218+S218+T218+U218+V218+W218+X218+Y218+Z218)</f>
        <v>206</v>
      </c>
      <c r="AB218" s="37">
        <v>146.22</v>
      </c>
      <c r="AC218" s="66">
        <f aca="true" t="shared" si="65" ref="AC218:AC235">SUM(AA218+AB218)</f>
        <v>352.22</v>
      </c>
      <c r="AD218" s="25">
        <v>0.03636886574074074</v>
      </c>
      <c r="AE218" s="25">
        <v>0.03474097222222222</v>
      </c>
      <c r="AF218" s="30">
        <f aca="true" t="shared" si="66" ref="AF218:AF235">SUM(AD218-AE218)</f>
        <v>0.001627893518518518</v>
      </c>
      <c r="AG218" s="32"/>
      <c r="AH218" s="32"/>
      <c r="AI218" s="32"/>
      <c r="AJ218" s="32"/>
      <c r="AK218" s="32">
        <v>2</v>
      </c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1">
        <f aca="true" t="shared" si="67" ref="AY218:AY235">SUM(AG218+AH218+AI218+AJ218+AK218+AL218+AM218+AN218+AO218+AP218+AQ218+AR218+AS218+AT218+AU218+AV218+AW218+AX218)</f>
        <v>2</v>
      </c>
      <c r="AZ218" s="38">
        <v>140.65</v>
      </c>
      <c r="BA218" s="78">
        <f aca="true" t="shared" si="68" ref="BA218:BA235">SUM(AY218+AZ218)</f>
        <v>142.65</v>
      </c>
      <c r="BB218" s="40">
        <f aca="true" t="shared" si="69" ref="BB218:BB235">MIN(AA218+AB218,AY218+AZ218)</f>
        <v>142.65</v>
      </c>
      <c r="BC218" s="32">
        <v>13</v>
      </c>
      <c r="BD218" s="27" t="s">
        <v>49</v>
      </c>
    </row>
    <row r="219" spans="1:56" ht="15" customHeight="1">
      <c r="A219" s="1">
        <v>14</v>
      </c>
      <c r="B219" s="71" t="s">
        <v>91</v>
      </c>
      <c r="C219" s="1">
        <v>2000</v>
      </c>
      <c r="D219" s="1" t="s">
        <v>174</v>
      </c>
      <c r="E219" s="2">
        <v>1</v>
      </c>
      <c r="F219" s="47">
        <v>0.00796099537037037</v>
      </c>
      <c r="G219" s="47">
        <v>0.006292476851851852</v>
      </c>
      <c r="H219" s="26">
        <f t="shared" si="63"/>
        <v>0.001668518518518518</v>
      </c>
      <c r="I219" s="32"/>
      <c r="J219" s="32">
        <v>2</v>
      </c>
      <c r="K219" s="32">
        <v>2</v>
      </c>
      <c r="L219" s="32"/>
      <c r="M219" s="32"/>
      <c r="N219" s="32"/>
      <c r="O219" s="32">
        <v>2</v>
      </c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28">
        <f t="shared" si="64"/>
        <v>6</v>
      </c>
      <c r="AB219" s="35">
        <v>144.16</v>
      </c>
      <c r="AC219" s="66">
        <f t="shared" si="65"/>
        <v>150.16</v>
      </c>
      <c r="AD219" s="25"/>
      <c r="AE219" s="25"/>
      <c r="AF219" s="30">
        <f t="shared" si="66"/>
        <v>0</v>
      </c>
      <c r="AG219" s="32"/>
      <c r="AH219" s="32">
        <v>2</v>
      </c>
      <c r="AI219" s="32"/>
      <c r="AJ219" s="32">
        <v>2</v>
      </c>
      <c r="AK219" s="32"/>
      <c r="AL219" s="32"/>
      <c r="AM219" s="32"/>
      <c r="AN219" s="32"/>
      <c r="AO219" s="32"/>
      <c r="AP219" s="32"/>
      <c r="AQ219" s="32">
        <v>2</v>
      </c>
      <c r="AR219" s="32"/>
      <c r="AS219" s="32"/>
      <c r="AT219" s="32"/>
      <c r="AU219" s="32"/>
      <c r="AV219" s="32"/>
      <c r="AW219" s="32">
        <v>50</v>
      </c>
      <c r="AX219" s="32"/>
      <c r="AY219" s="31">
        <f t="shared" si="67"/>
        <v>56</v>
      </c>
      <c r="AZ219" s="38" t="s">
        <v>390</v>
      </c>
      <c r="BA219" s="78" t="s">
        <v>390</v>
      </c>
      <c r="BB219" s="40">
        <v>150.16</v>
      </c>
      <c r="BC219" s="32">
        <v>14</v>
      </c>
      <c r="BD219" s="27" t="s">
        <v>49</v>
      </c>
    </row>
    <row r="220" spans="1:56" ht="15" customHeight="1">
      <c r="A220" s="1">
        <v>15</v>
      </c>
      <c r="B220" s="60" t="s">
        <v>134</v>
      </c>
      <c r="C220" s="24">
        <v>2000</v>
      </c>
      <c r="D220" s="24" t="s">
        <v>5</v>
      </c>
      <c r="E220" s="2">
        <v>2</v>
      </c>
      <c r="F220" s="30">
        <v>0.030134490740740743</v>
      </c>
      <c r="G220" s="30">
        <v>0.028497453703703702</v>
      </c>
      <c r="H220" s="26">
        <f t="shared" si="63"/>
        <v>0.001637037037037041</v>
      </c>
      <c r="I220" s="32"/>
      <c r="J220" s="32">
        <v>2</v>
      </c>
      <c r="K220" s="32"/>
      <c r="L220" s="32"/>
      <c r="M220" s="32"/>
      <c r="N220" s="32"/>
      <c r="O220" s="32"/>
      <c r="P220" s="32">
        <v>50</v>
      </c>
      <c r="Q220" s="32"/>
      <c r="R220" s="32">
        <v>2</v>
      </c>
      <c r="S220" s="32"/>
      <c r="T220" s="32"/>
      <c r="U220" s="32"/>
      <c r="V220" s="32"/>
      <c r="W220" s="32"/>
      <c r="X220" s="32">
        <v>2</v>
      </c>
      <c r="Y220" s="32"/>
      <c r="Z220" s="32"/>
      <c r="AA220" s="28">
        <f t="shared" si="64"/>
        <v>56</v>
      </c>
      <c r="AB220" s="37">
        <v>141.44</v>
      </c>
      <c r="AC220" s="66">
        <f t="shared" si="65"/>
        <v>197.44</v>
      </c>
      <c r="AD220" s="25">
        <v>0.04205983796296297</v>
      </c>
      <c r="AE220" s="25">
        <v>0.040300694444444445</v>
      </c>
      <c r="AF220" s="30">
        <f t="shared" si="66"/>
        <v>0.0017591435185185245</v>
      </c>
      <c r="AG220" s="32"/>
      <c r="AH220" s="32"/>
      <c r="AI220" s="32"/>
      <c r="AJ220" s="32"/>
      <c r="AK220" s="32"/>
      <c r="AL220" s="32"/>
      <c r="AM220" s="32"/>
      <c r="AN220" s="32"/>
      <c r="AO220" s="32"/>
      <c r="AP220" s="32">
        <v>2</v>
      </c>
      <c r="AQ220" s="32"/>
      <c r="AR220" s="32"/>
      <c r="AS220" s="32"/>
      <c r="AT220" s="32"/>
      <c r="AU220" s="32"/>
      <c r="AV220" s="32"/>
      <c r="AW220" s="32"/>
      <c r="AX220" s="32"/>
      <c r="AY220" s="31">
        <f t="shared" si="67"/>
        <v>2</v>
      </c>
      <c r="AZ220" s="38">
        <v>151.99</v>
      </c>
      <c r="BA220" s="78">
        <f t="shared" si="68"/>
        <v>153.99</v>
      </c>
      <c r="BB220" s="40">
        <f t="shared" si="69"/>
        <v>153.99</v>
      </c>
      <c r="BC220" s="32">
        <v>15</v>
      </c>
      <c r="BD220" s="27" t="s">
        <v>49</v>
      </c>
    </row>
    <row r="221" spans="1:56" ht="15" customHeight="1">
      <c r="A221" s="1">
        <v>16</v>
      </c>
      <c r="B221" s="63" t="s">
        <v>172</v>
      </c>
      <c r="C221" s="39">
        <v>1993</v>
      </c>
      <c r="D221" s="24" t="s">
        <v>173</v>
      </c>
      <c r="E221" s="39" t="s">
        <v>7</v>
      </c>
      <c r="F221" s="30">
        <v>0.03178449074074074</v>
      </c>
      <c r="G221" s="30">
        <v>0.029902662037037037</v>
      </c>
      <c r="H221" s="26">
        <f t="shared" si="63"/>
        <v>0.0018818287037037015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28">
        <f t="shared" si="64"/>
        <v>0</v>
      </c>
      <c r="AB221" s="37">
        <v>162.59</v>
      </c>
      <c r="AC221" s="66">
        <f t="shared" si="65"/>
        <v>162.59</v>
      </c>
      <c r="AD221" s="25">
        <v>0.04212476851851852</v>
      </c>
      <c r="AE221" s="25">
        <v>0.04032361111111111</v>
      </c>
      <c r="AF221" s="30">
        <f t="shared" si="66"/>
        <v>0.001801157407407411</v>
      </c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1">
        <f t="shared" si="67"/>
        <v>0</v>
      </c>
      <c r="AZ221" s="38">
        <v>155.62</v>
      </c>
      <c r="BA221" s="78">
        <f t="shared" si="68"/>
        <v>155.62</v>
      </c>
      <c r="BB221" s="40">
        <f t="shared" si="69"/>
        <v>155.62</v>
      </c>
      <c r="BC221" s="32">
        <v>16</v>
      </c>
      <c r="BD221" s="27" t="s">
        <v>49</v>
      </c>
    </row>
    <row r="222" spans="1:56" ht="15" customHeight="1">
      <c r="A222" s="1">
        <v>17</v>
      </c>
      <c r="B222" s="63" t="s">
        <v>90</v>
      </c>
      <c r="C222" s="39">
        <v>2002</v>
      </c>
      <c r="D222" s="24" t="s">
        <v>174</v>
      </c>
      <c r="E222" s="39">
        <v>1</v>
      </c>
      <c r="F222" s="47">
        <v>0.014283101851851852</v>
      </c>
      <c r="G222" s="47">
        <v>0.012537384259259259</v>
      </c>
      <c r="H222" s="26">
        <f t="shared" si="63"/>
        <v>0.0017457175925925938</v>
      </c>
      <c r="I222" s="32"/>
      <c r="J222" s="32"/>
      <c r="K222" s="32">
        <v>2</v>
      </c>
      <c r="L222" s="32"/>
      <c r="M222" s="32"/>
      <c r="N222" s="32"/>
      <c r="O222" s="32"/>
      <c r="P222" s="32">
        <v>2</v>
      </c>
      <c r="Q222" s="32"/>
      <c r="R222" s="32"/>
      <c r="S222" s="32"/>
      <c r="T222" s="32"/>
      <c r="U222" s="32"/>
      <c r="V222" s="32"/>
      <c r="W222" s="32"/>
      <c r="X222" s="32"/>
      <c r="Y222" s="32">
        <v>2</v>
      </c>
      <c r="Z222" s="32"/>
      <c r="AA222" s="28">
        <f t="shared" si="64"/>
        <v>6</v>
      </c>
      <c r="AB222" s="35">
        <v>150.83</v>
      </c>
      <c r="AC222" s="66">
        <f t="shared" si="65"/>
        <v>156.83</v>
      </c>
      <c r="AD222" s="25">
        <v>0.026647685185185187</v>
      </c>
      <c r="AE222" s="25">
        <v>0.025032523148148147</v>
      </c>
      <c r="AF222" s="30">
        <f t="shared" si="66"/>
        <v>0.00161516203703704</v>
      </c>
      <c r="AG222" s="32"/>
      <c r="AH222" s="32"/>
      <c r="AI222" s="32">
        <v>50</v>
      </c>
      <c r="AJ222" s="32"/>
      <c r="AK222" s="32">
        <v>2</v>
      </c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1">
        <f t="shared" si="67"/>
        <v>52</v>
      </c>
      <c r="AZ222" s="38">
        <v>139.55</v>
      </c>
      <c r="BA222" s="78">
        <f t="shared" si="68"/>
        <v>191.55</v>
      </c>
      <c r="BB222" s="40">
        <f t="shared" si="69"/>
        <v>156.83</v>
      </c>
      <c r="BC222" s="32">
        <v>17</v>
      </c>
      <c r="BD222" s="27" t="s">
        <v>49</v>
      </c>
    </row>
    <row r="223" spans="1:56" ht="15" customHeight="1">
      <c r="A223" s="1">
        <v>18</v>
      </c>
      <c r="B223" s="63" t="s">
        <v>58</v>
      </c>
      <c r="C223" s="39">
        <v>2001</v>
      </c>
      <c r="D223" s="24" t="s">
        <v>3</v>
      </c>
      <c r="E223" s="39" t="s">
        <v>7</v>
      </c>
      <c r="F223" s="47">
        <v>0.009440046296296297</v>
      </c>
      <c r="G223" s="47">
        <v>0.007680439814814814</v>
      </c>
      <c r="H223" s="26">
        <f t="shared" si="63"/>
        <v>0.0017596064814814827</v>
      </c>
      <c r="I223" s="32"/>
      <c r="J223" s="32">
        <v>2</v>
      </c>
      <c r="K223" s="32"/>
      <c r="L223" s="32">
        <v>2</v>
      </c>
      <c r="M223" s="32"/>
      <c r="N223" s="32"/>
      <c r="O223" s="32">
        <v>2</v>
      </c>
      <c r="P223" s="32">
        <v>2</v>
      </c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28">
        <f t="shared" si="64"/>
        <v>8</v>
      </c>
      <c r="AB223" s="35">
        <v>152.03</v>
      </c>
      <c r="AC223" s="66">
        <f t="shared" si="65"/>
        <v>160.03</v>
      </c>
      <c r="AD223" s="25">
        <v>0.019826620370370373</v>
      </c>
      <c r="AE223" s="25">
        <v>0.018105671296296297</v>
      </c>
      <c r="AF223" s="30">
        <f t="shared" si="66"/>
        <v>0.0017209490740740761</v>
      </c>
      <c r="AG223" s="32"/>
      <c r="AH223" s="32">
        <v>2</v>
      </c>
      <c r="AI223" s="32"/>
      <c r="AJ223" s="32">
        <v>2</v>
      </c>
      <c r="AK223" s="32"/>
      <c r="AL223" s="32"/>
      <c r="AM223" s="32"/>
      <c r="AN223" s="32">
        <v>2</v>
      </c>
      <c r="AO223" s="32"/>
      <c r="AP223" s="32"/>
      <c r="AQ223" s="32">
        <v>2</v>
      </c>
      <c r="AR223" s="32"/>
      <c r="AS223" s="32">
        <v>2</v>
      </c>
      <c r="AT223" s="32"/>
      <c r="AU223" s="32"/>
      <c r="AV223" s="32"/>
      <c r="AW223" s="32">
        <v>2</v>
      </c>
      <c r="AX223" s="32"/>
      <c r="AY223" s="31">
        <f t="shared" si="67"/>
        <v>12</v>
      </c>
      <c r="AZ223" s="38">
        <v>148.69</v>
      </c>
      <c r="BA223" s="78">
        <f t="shared" si="68"/>
        <v>160.69</v>
      </c>
      <c r="BB223" s="40">
        <f t="shared" si="69"/>
        <v>160.03</v>
      </c>
      <c r="BC223" s="32">
        <v>18</v>
      </c>
      <c r="BD223" s="27" t="s">
        <v>49</v>
      </c>
    </row>
    <row r="224" spans="1:56" ht="15" customHeight="1">
      <c r="A224" s="1">
        <v>19</v>
      </c>
      <c r="B224" s="63" t="s">
        <v>61</v>
      </c>
      <c r="C224" s="39">
        <v>2004</v>
      </c>
      <c r="D224" s="24" t="s">
        <v>3</v>
      </c>
      <c r="E224" s="39" t="s">
        <v>137</v>
      </c>
      <c r="F224" s="47">
        <v>0.007349421296296296</v>
      </c>
      <c r="G224" s="47">
        <v>0.005577083333333333</v>
      </c>
      <c r="H224" s="26">
        <f t="shared" si="63"/>
        <v>0.0017723379629629625</v>
      </c>
      <c r="I224" s="32"/>
      <c r="J224" s="32">
        <v>50</v>
      </c>
      <c r="K224" s="32"/>
      <c r="L224" s="32">
        <v>50</v>
      </c>
      <c r="M224" s="32"/>
      <c r="N224" s="32"/>
      <c r="O224" s="32">
        <v>2</v>
      </c>
      <c r="P224" s="32">
        <v>2</v>
      </c>
      <c r="Q224" s="32">
        <v>2</v>
      </c>
      <c r="R224" s="32"/>
      <c r="S224" s="32"/>
      <c r="T224" s="32"/>
      <c r="U224" s="32">
        <v>2</v>
      </c>
      <c r="V224" s="32"/>
      <c r="W224" s="32"/>
      <c r="X224" s="32"/>
      <c r="Y224" s="32"/>
      <c r="Z224" s="32"/>
      <c r="AA224" s="28">
        <f t="shared" si="64"/>
        <v>108</v>
      </c>
      <c r="AB224" s="35">
        <v>153.13</v>
      </c>
      <c r="AC224" s="66">
        <f t="shared" si="65"/>
        <v>261.13</v>
      </c>
      <c r="AD224" s="25">
        <v>0.017831944444444445</v>
      </c>
      <c r="AE224" s="25">
        <v>0.01599837962962963</v>
      </c>
      <c r="AF224" s="30">
        <f t="shared" si="66"/>
        <v>0.0018335648148148156</v>
      </c>
      <c r="AG224" s="32"/>
      <c r="AH224" s="32">
        <v>2</v>
      </c>
      <c r="AI224" s="32"/>
      <c r="AJ224" s="32"/>
      <c r="AK224" s="32"/>
      <c r="AL224" s="32"/>
      <c r="AM224" s="32"/>
      <c r="AN224" s="32">
        <v>2</v>
      </c>
      <c r="AO224" s="32"/>
      <c r="AP224" s="32">
        <v>2</v>
      </c>
      <c r="AQ224" s="32"/>
      <c r="AR224" s="32"/>
      <c r="AS224" s="32"/>
      <c r="AT224" s="32"/>
      <c r="AU224" s="32"/>
      <c r="AV224" s="32"/>
      <c r="AW224" s="32"/>
      <c r="AX224" s="32"/>
      <c r="AY224" s="31">
        <f t="shared" si="67"/>
        <v>6</v>
      </c>
      <c r="AZ224" s="38">
        <v>158.42</v>
      </c>
      <c r="BA224" s="78">
        <f t="shared" si="68"/>
        <v>164.42</v>
      </c>
      <c r="BB224" s="40">
        <f t="shared" si="69"/>
        <v>164.42</v>
      </c>
      <c r="BC224" s="32">
        <v>19</v>
      </c>
      <c r="BD224" s="27" t="s">
        <v>49</v>
      </c>
    </row>
    <row r="225" spans="1:56" ht="15" customHeight="1">
      <c r="A225" s="1">
        <v>20</v>
      </c>
      <c r="B225" s="63" t="s">
        <v>132</v>
      </c>
      <c r="C225" s="39">
        <v>2004</v>
      </c>
      <c r="D225" s="24" t="s">
        <v>3</v>
      </c>
      <c r="E225" s="39" t="s">
        <v>146</v>
      </c>
      <c r="F225" s="47">
        <v>0.006737847222222222</v>
      </c>
      <c r="G225" s="47">
        <v>0.0048956018518518515</v>
      </c>
      <c r="H225" s="26">
        <f t="shared" si="63"/>
        <v>0.0018422453703703708</v>
      </c>
      <c r="I225" s="32"/>
      <c r="J225" s="32">
        <v>2</v>
      </c>
      <c r="K225" s="32"/>
      <c r="L225" s="32"/>
      <c r="M225" s="32"/>
      <c r="N225" s="32"/>
      <c r="O225" s="32"/>
      <c r="P225" s="32"/>
      <c r="Q225" s="32"/>
      <c r="R225" s="32"/>
      <c r="S225" s="32"/>
      <c r="T225" s="32">
        <v>2</v>
      </c>
      <c r="U225" s="32">
        <v>2</v>
      </c>
      <c r="V225" s="32"/>
      <c r="W225" s="32"/>
      <c r="X225" s="32"/>
      <c r="Y225" s="32"/>
      <c r="Z225" s="32"/>
      <c r="AA225" s="28">
        <f t="shared" si="64"/>
        <v>6</v>
      </c>
      <c r="AB225" s="35">
        <v>159.17</v>
      </c>
      <c r="AC225" s="66">
        <f t="shared" si="65"/>
        <v>165.17</v>
      </c>
      <c r="AD225" s="25">
        <v>0.01717986111111111</v>
      </c>
      <c r="AE225" s="25">
        <v>0.015318518518518518</v>
      </c>
      <c r="AF225" s="30">
        <f t="shared" si="66"/>
        <v>0.0018613425925925933</v>
      </c>
      <c r="AG225" s="32"/>
      <c r="AH225" s="32">
        <v>2</v>
      </c>
      <c r="AI225" s="32"/>
      <c r="AJ225" s="32"/>
      <c r="AK225" s="32">
        <v>2</v>
      </c>
      <c r="AL225" s="32"/>
      <c r="AM225" s="32"/>
      <c r="AN225" s="32"/>
      <c r="AO225" s="32"/>
      <c r="AP225" s="32">
        <v>2</v>
      </c>
      <c r="AQ225" s="32"/>
      <c r="AR225" s="32"/>
      <c r="AS225" s="32"/>
      <c r="AT225" s="32"/>
      <c r="AU225" s="32"/>
      <c r="AV225" s="32"/>
      <c r="AW225" s="32"/>
      <c r="AX225" s="32"/>
      <c r="AY225" s="31">
        <f t="shared" si="67"/>
        <v>6</v>
      </c>
      <c r="AZ225" s="38">
        <v>160.82</v>
      </c>
      <c r="BA225" s="78">
        <f t="shared" si="68"/>
        <v>166.82</v>
      </c>
      <c r="BB225" s="40">
        <f t="shared" si="69"/>
        <v>165.17</v>
      </c>
      <c r="BC225" s="32">
        <v>20</v>
      </c>
      <c r="BD225" s="27" t="s">
        <v>49</v>
      </c>
    </row>
    <row r="226" spans="1:56" ht="15" customHeight="1">
      <c r="A226" s="1">
        <v>21</v>
      </c>
      <c r="B226" s="63" t="s">
        <v>160</v>
      </c>
      <c r="C226" s="39">
        <v>2002</v>
      </c>
      <c r="D226" s="24" t="s">
        <v>174</v>
      </c>
      <c r="E226" s="39" t="s">
        <v>146</v>
      </c>
      <c r="F226" s="30">
        <v>0.015063541666666668</v>
      </c>
      <c r="G226" s="30">
        <v>0.013233101851851852</v>
      </c>
      <c r="H226" s="26">
        <f t="shared" si="63"/>
        <v>0.001830439814814816</v>
      </c>
      <c r="I226" s="32"/>
      <c r="J226" s="32">
        <v>2</v>
      </c>
      <c r="K226" s="32"/>
      <c r="L226" s="32"/>
      <c r="M226" s="32"/>
      <c r="N226" s="32"/>
      <c r="O226" s="32"/>
      <c r="P226" s="32">
        <v>50</v>
      </c>
      <c r="Q226" s="32"/>
      <c r="R226" s="32"/>
      <c r="S226" s="32"/>
      <c r="T226" s="32"/>
      <c r="U226" s="32"/>
      <c r="V226" s="32"/>
      <c r="W226" s="32">
        <v>2</v>
      </c>
      <c r="X226" s="32"/>
      <c r="Y226" s="32"/>
      <c r="Z226" s="32"/>
      <c r="AA226" s="28">
        <f t="shared" si="64"/>
        <v>54</v>
      </c>
      <c r="AB226" s="37">
        <v>158.15</v>
      </c>
      <c r="AC226" s="66">
        <f t="shared" si="65"/>
        <v>212.15</v>
      </c>
      <c r="AD226" s="25">
        <v>0.027674305555555556</v>
      </c>
      <c r="AE226" s="25">
        <v>0.02573425925925926</v>
      </c>
      <c r="AF226" s="30">
        <f t="shared" si="66"/>
        <v>0.0019400462962962974</v>
      </c>
      <c r="AG226" s="32"/>
      <c r="AH226" s="32"/>
      <c r="AI226" s="32"/>
      <c r="AJ226" s="32"/>
      <c r="AK226" s="32"/>
      <c r="AL226" s="32"/>
      <c r="AM226" s="32"/>
      <c r="AN226" s="32">
        <v>2</v>
      </c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1">
        <f t="shared" si="67"/>
        <v>2</v>
      </c>
      <c r="AZ226" s="38">
        <v>167.62</v>
      </c>
      <c r="BA226" s="78">
        <f t="shared" si="68"/>
        <v>169.62</v>
      </c>
      <c r="BB226" s="40">
        <f t="shared" si="69"/>
        <v>169.62</v>
      </c>
      <c r="BC226" s="32">
        <v>21</v>
      </c>
      <c r="BD226" s="27" t="s">
        <v>49</v>
      </c>
    </row>
    <row r="227" spans="1:56" ht="15" customHeight="1">
      <c r="A227" s="1">
        <v>22</v>
      </c>
      <c r="B227" s="63" t="s">
        <v>60</v>
      </c>
      <c r="C227" s="39">
        <v>2004</v>
      </c>
      <c r="D227" s="24" t="s">
        <v>3</v>
      </c>
      <c r="E227" s="39" t="s">
        <v>7</v>
      </c>
      <c r="F227" s="47">
        <v>0.011942939814814814</v>
      </c>
      <c r="G227" s="47">
        <v>0.009740046296296297</v>
      </c>
      <c r="H227" s="26">
        <f t="shared" si="63"/>
        <v>0.0022028935185185172</v>
      </c>
      <c r="I227" s="32"/>
      <c r="J227" s="32"/>
      <c r="K227" s="32"/>
      <c r="L227" s="32"/>
      <c r="M227" s="32">
        <v>2</v>
      </c>
      <c r="N227" s="32"/>
      <c r="O227" s="32"/>
      <c r="P227" s="32"/>
      <c r="Q227" s="32"/>
      <c r="R227" s="32"/>
      <c r="S227" s="32"/>
      <c r="T227" s="32"/>
      <c r="U227" s="32"/>
      <c r="V227" s="32">
        <v>2</v>
      </c>
      <c r="W227" s="32"/>
      <c r="X227" s="32"/>
      <c r="Y227" s="32"/>
      <c r="Z227" s="32"/>
      <c r="AA227" s="28">
        <f t="shared" si="64"/>
        <v>4</v>
      </c>
      <c r="AB227" s="35">
        <v>190.33</v>
      </c>
      <c r="AC227" s="66">
        <f t="shared" si="65"/>
        <v>194.33</v>
      </c>
      <c r="AD227" s="25">
        <v>0.02216828703703704</v>
      </c>
      <c r="AE227" s="25">
        <v>0.02020069444444444</v>
      </c>
      <c r="AF227" s="30">
        <f t="shared" si="66"/>
        <v>0.001967592592592597</v>
      </c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1">
        <f t="shared" si="67"/>
        <v>0</v>
      </c>
      <c r="AZ227" s="38">
        <v>170</v>
      </c>
      <c r="BA227" s="78">
        <f t="shared" si="68"/>
        <v>170</v>
      </c>
      <c r="BB227" s="40">
        <f t="shared" si="69"/>
        <v>170</v>
      </c>
      <c r="BC227" s="32">
        <v>22</v>
      </c>
      <c r="BD227" s="27"/>
    </row>
    <row r="228" spans="1:56" ht="15" customHeight="1">
      <c r="A228" s="1">
        <v>23</v>
      </c>
      <c r="B228" s="60" t="s">
        <v>98</v>
      </c>
      <c r="C228" s="24">
        <v>1998</v>
      </c>
      <c r="D228" s="24" t="s">
        <v>5</v>
      </c>
      <c r="E228" s="2">
        <v>2</v>
      </c>
      <c r="F228" s="30">
        <v>0.03184513888888889</v>
      </c>
      <c r="G228" s="30">
        <v>0.029888310185185184</v>
      </c>
      <c r="H228" s="26">
        <f t="shared" si="63"/>
        <v>0.0019568287037037037</v>
      </c>
      <c r="I228" s="32"/>
      <c r="J228" s="32">
        <v>2</v>
      </c>
      <c r="K228" s="32"/>
      <c r="L228" s="32"/>
      <c r="M228" s="32"/>
      <c r="N228" s="32"/>
      <c r="O228" s="32">
        <v>2</v>
      </c>
      <c r="P228" s="32">
        <v>2</v>
      </c>
      <c r="Q228" s="32"/>
      <c r="R228" s="32"/>
      <c r="S228" s="32">
        <v>2</v>
      </c>
      <c r="T228" s="32"/>
      <c r="U228" s="32"/>
      <c r="V228" s="32">
        <v>2</v>
      </c>
      <c r="W228" s="32"/>
      <c r="X228" s="32">
        <v>2</v>
      </c>
      <c r="Y228" s="32"/>
      <c r="Z228" s="32">
        <v>50</v>
      </c>
      <c r="AA228" s="28">
        <f t="shared" si="64"/>
        <v>62</v>
      </c>
      <c r="AB228" s="37">
        <v>169.07</v>
      </c>
      <c r="AC228" s="66">
        <f t="shared" si="65"/>
        <v>231.07</v>
      </c>
      <c r="AD228" s="25">
        <v>0.0017782407407407408</v>
      </c>
      <c r="AE228" s="25">
        <v>1.9675925925925925E-05</v>
      </c>
      <c r="AF228" s="30">
        <f t="shared" si="66"/>
        <v>0.0017585648148148148</v>
      </c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>
        <v>50</v>
      </c>
      <c r="AR228" s="32"/>
      <c r="AS228" s="32"/>
      <c r="AT228" s="32"/>
      <c r="AU228" s="32"/>
      <c r="AV228" s="32">
        <v>2</v>
      </c>
      <c r="AW228" s="32"/>
      <c r="AX228" s="32">
        <v>2</v>
      </c>
      <c r="AY228" s="31">
        <f t="shared" si="67"/>
        <v>54</v>
      </c>
      <c r="AZ228" s="38">
        <v>151.94</v>
      </c>
      <c r="BA228" s="78">
        <f t="shared" si="68"/>
        <v>205.94</v>
      </c>
      <c r="BB228" s="40">
        <f t="shared" si="69"/>
        <v>205.94</v>
      </c>
      <c r="BC228" s="32">
        <v>23</v>
      </c>
      <c r="BD228" s="27"/>
    </row>
    <row r="229" spans="1:56" ht="15" customHeight="1">
      <c r="A229" s="1">
        <v>24</v>
      </c>
      <c r="B229" s="63" t="s">
        <v>121</v>
      </c>
      <c r="C229" s="39">
        <v>2002</v>
      </c>
      <c r="D229" s="39" t="s">
        <v>3</v>
      </c>
      <c r="E229" s="39" t="s">
        <v>141</v>
      </c>
      <c r="F229" s="47">
        <v>0.01044375</v>
      </c>
      <c r="G229" s="47">
        <v>0.008384143518518518</v>
      </c>
      <c r="H229" s="26">
        <f t="shared" si="63"/>
        <v>0.0020596064814814817</v>
      </c>
      <c r="I229" s="32"/>
      <c r="J229" s="32"/>
      <c r="K229" s="32"/>
      <c r="L229" s="32"/>
      <c r="M229" s="32"/>
      <c r="N229" s="32"/>
      <c r="O229" s="32"/>
      <c r="P229" s="32">
        <v>50</v>
      </c>
      <c r="Q229" s="32"/>
      <c r="R229" s="32"/>
      <c r="S229" s="32"/>
      <c r="T229" s="32"/>
      <c r="U229" s="32"/>
      <c r="V229" s="32"/>
      <c r="W229" s="32"/>
      <c r="X229" s="32">
        <v>2</v>
      </c>
      <c r="Y229" s="32">
        <v>2</v>
      </c>
      <c r="Z229" s="32"/>
      <c r="AA229" s="28">
        <f t="shared" si="64"/>
        <v>54</v>
      </c>
      <c r="AB229" s="35">
        <v>177.95</v>
      </c>
      <c r="AC229" s="66">
        <f t="shared" si="65"/>
        <v>231.95</v>
      </c>
      <c r="AD229" s="25">
        <v>0.02095300925925926</v>
      </c>
      <c r="AE229" s="25">
        <v>0.01883761574074074</v>
      </c>
      <c r="AF229" s="30">
        <f t="shared" si="66"/>
        <v>0.00211539351851852</v>
      </c>
      <c r="AG229" s="32"/>
      <c r="AH229" s="32">
        <v>2</v>
      </c>
      <c r="AI229" s="32"/>
      <c r="AJ229" s="32"/>
      <c r="AK229" s="32"/>
      <c r="AL229" s="32"/>
      <c r="AM229" s="32"/>
      <c r="AN229" s="32"/>
      <c r="AO229" s="32"/>
      <c r="AP229" s="32"/>
      <c r="AQ229" s="32"/>
      <c r="AR229" s="32">
        <v>50</v>
      </c>
      <c r="AS229" s="32"/>
      <c r="AT229" s="32">
        <v>2</v>
      </c>
      <c r="AU229" s="32"/>
      <c r="AV229" s="32">
        <v>2</v>
      </c>
      <c r="AW229" s="32"/>
      <c r="AX229" s="32"/>
      <c r="AY229" s="31">
        <f t="shared" si="67"/>
        <v>56</v>
      </c>
      <c r="AZ229" s="38">
        <v>182.77</v>
      </c>
      <c r="BA229" s="78">
        <f t="shared" si="68"/>
        <v>238.77</v>
      </c>
      <c r="BB229" s="40">
        <f t="shared" si="69"/>
        <v>231.95</v>
      </c>
      <c r="BC229" s="32">
        <v>24</v>
      </c>
      <c r="BD229" s="27"/>
    </row>
    <row r="230" spans="1:56" ht="15" customHeight="1">
      <c r="A230" s="1">
        <v>25</v>
      </c>
      <c r="B230" s="71" t="s">
        <v>240</v>
      </c>
      <c r="C230" s="1">
        <v>2004</v>
      </c>
      <c r="D230" s="1" t="s">
        <v>174</v>
      </c>
      <c r="E230" s="2" t="s">
        <v>7</v>
      </c>
      <c r="F230" s="30">
        <v>0.014459953703703704</v>
      </c>
      <c r="G230" s="30">
        <v>0.011844791666666667</v>
      </c>
      <c r="H230" s="26">
        <f t="shared" si="63"/>
        <v>0.0026151620370370374</v>
      </c>
      <c r="I230" s="32">
        <v>50</v>
      </c>
      <c r="J230" s="32">
        <v>2</v>
      </c>
      <c r="K230" s="32"/>
      <c r="L230" s="32"/>
      <c r="M230" s="32"/>
      <c r="N230" s="32"/>
      <c r="O230" s="32">
        <v>50</v>
      </c>
      <c r="P230" s="32">
        <v>50</v>
      </c>
      <c r="Q230" s="32"/>
      <c r="R230" s="32"/>
      <c r="S230" s="32"/>
      <c r="T230" s="32"/>
      <c r="U230" s="32"/>
      <c r="V230" s="32">
        <v>50</v>
      </c>
      <c r="W230" s="32"/>
      <c r="X230" s="32">
        <v>2</v>
      </c>
      <c r="Y230" s="32"/>
      <c r="Z230" s="32"/>
      <c r="AA230" s="28">
        <f t="shared" si="64"/>
        <v>204</v>
      </c>
      <c r="AB230" s="37">
        <v>225.95</v>
      </c>
      <c r="AC230" s="66">
        <f t="shared" si="65"/>
        <v>429.95</v>
      </c>
      <c r="AD230" s="25">
        <v>0.024813773148148147</v>
      </c>
      <c r="AE230" s="25">
        <v>0.02228449074074074</v>
      </c>
      <c r="AF230" s="30">
        <f t="shared" si="66"/>
        <v>0.002529282407407407</v>
      </c>
      <c r="AG230" s="32"/>
      <c r="AH230" s="32">
        <v>2</v>
      </c>
      <c r="AI230" s="32"/>
      <c r="AJ230" s="32"/>
      <c r="AK230" s="32">
        <v>2</v>
      </c>
      <c r="AL230" s="32"/>
      <c r="AM230" s="32"/>
      <c r="AN230" s="32"/>
      <c r="AO230" s="32"/>
      <c r="AP230" s="32"/>
      <c r="AQ230" s="32"/>
      <c r="AR230" s="32"/>
      <c r="AS230" s="32"/>
      <c r="AT230" s="32">
        <v>50</v>
      </c>
      <c r="AU230" s="32"/>
      <c r="AV230" s="32"/>
      <c r="AW230" s="32"/>
      <c r="AX230" s="32"/>
      <c r="AY230" s="31">
        <f t="shared" si="67"/>
        <v>54</v>
      </c>
      <c r="AZ230" s="38">
        <v>218.53</v>
      </c>
      <c r="BA230" s="78">
        <f t="shared" si="68"/>
        <v>272.53</v>
      </c>
      <c r="BB230" s="40">
        <f t="shared" si="69"/>
        <v>272.53</v>
      </c>
      <c r="BC230" s="32">
        <v>25</v>
      </c>
      <c r="BD230" s="51"/>
    </row>
    <row r="231" spans="1:56" ht="15" customHeight="1">
      <c r="A231" s="1">
        <v>26</v>
      </c>
      <c r="B231" s="71" t="s">
        <v>239</v>
      </c>
      <c r="C231" s="1">
        <v>2004</v>
      </c>
      <c r="D231" s="1" t="s">
        <v>174</v>
      </c>
      <c r="E231" s="2" t="s">
        <v>7</v>
      </c>
      <c r="F231" s="30">
        <v>0.017423958333333333</v>
      </c>
      <c r="G231" s="30">
        <v>0.01393634259259259</v>
      </c>
      <c r="H231" s="26">
        <f t="shared" si="63"/>
        <v>0.0034876157407407425</v>
      </c>
      <c r="I231" s="32"/>
      <c r="J231" s="32">
        <v>2</v>
      </c>
      <c r="K231" s="32">
        <v>2</v>
      </c>
      <c r="L231" s="32"/>
      <c r="M231" s="32">
        <v>2</v>
      </c>
      <c r="N231" s="32"/>
      <c r="O231" s="32"/>
      <c r="P231" s="32"/>
      <c r="Q231" s="32"/>
      <c r="R231" s="32"/>
      <c r="S231" s="32"/>
      <c r="T231" s="32"/>
      <c r="U231" s="32"/>
      <c r="V231" s="32">
        <v>50</v>
      </c>
      <c r="W231" s="32"/>
      <c r="X231" s="32">
        <v>2</v>
      </c>
      <c r="Y231" s="32">
        <v>50</v>
      </c>
      <c r="Z231" s="32"/>
      <c r="AA231" s="28">
        <f t="shared" si="64"/>
        <v>108</v>
      </c>
      <c r="AB231" s="37">
        <v>301.33</v>
      </c>
      <c r="AC231" s="66">
        <f t="shared" si="65"/>
        <v>409.33</v>
      </c>
      <c r="AD231" s="25">
        <v>0.02813402777777778</v>
      </c>
      <c r="AE231" s="25">
        <v>0.0250625</v>
      </c>
      <c r="AF231" s="30">
        <f t="shared" si="66"/>
        <v>0.003071527777777777</v>
      </c>
      <c r="AG231" s="32"/>
      <c r="AH231" s="32">
        <v>2</v>
      </c>
      <c r="AI231" s="32"/>
      <c r="AJ231" s="32">
        <v>2</v>
      </c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>
        <v>2</v>
      </c>
      <c r="AW231" s="32"/>
      <c r="AX231" s="32">
        <v>2</v>
      </c>
      <c r="AY231" s="31">
        <f t="shared" si="67"/>
        <v>8</v>
      </c>
      <c r="AZ231" s="38">
        <v>265.38</v>
      </c>
      <c r="BA231" s="78">
        <f t="shared" si="68"/>
        <v>273.38</v>
      </c>
      <c r="BB231" s="40">
        <f t="shared" si="69"/>
        <v>273.38</v>
      </c>
      <c r="BC231" s="32">
        <v>26</v>
      </c>
      <c r="BD231" s="27"/>
    </row>
    <row r="232" spans="1:56" ht="15" customHeight="1">
      <c r="A232" s="1">
        <v>27</v>
      </c>
      <c r="B232" s="63" t="s">
        <v>59</v>
      </c>
      <c r="C232" s="39">
        <v>2004</v>
      </c>
      <c r="D232" s="24" t="s">
        <v>3</v>
      </c>
      <c r="E232" s="39" t="s">
        <v>7</v>
      </c>
      <c r="F232" s="47">
        <v>0.013008564814814815</v>
      </c>
      <c r="G232" s="47">
        <v>0.009072337962962963</v>
      </c>
      <c r="H232" s="26">
        <f t="shared" si="63"/>
        <v>0.003936226851851852</v>
      </c>
      <c r="I232" s="32"/>
      <c r="J232" s="32">
        <v>2</v>
      </c>
      <c r="K232" s="32">
        <v>50</v>
      </c>
      <c r="L232" s="32"/>
      <c r="M232" s="32">
        <v>50</v>
      </c>
      <c r="N232" s="32">
        <v>50</v>
      </c>
      <c r="O232" s="32"/>
      <c r="P232" s="32">
        <v>50</v>
      </c>
      <c r="Q232" s="32"/>
      <c r="R232" s="32"/>
      <c r="S232" s="32"/>
      <c r="T232" s="32">
        <v>50</v>
      </c>
      <c r="U232" s="32">
        <v>50</v>
      </c>
      <c r="V232" s="32">
        <v>50</v>
      </c>
      <c r="W232" s="32">
        <v>50</v>
      </c>
      <c r="X232" s="32"/>
      <c r="Y232" s="32"/>
      <c r="Z232" s="32"/>
      <c r="AA232" s="28">
        <f t="shared" si="64"/>
        <v>402</v>
      </c>
      <c r="AB232" s="35">
        <v>340.09</v>
      </c>
      <c r="AC232" s="66">
        <f t="shared" si="65"/>
        <v>742.0899999999999</v>
      </c>
      <c r="AD232" s="25">
        <v>0.02289699074074074</v>
      </c>
      <c r="AE232" s="25">
        <v>0.019501851851851854</v>
      </c>
      <c r="AF232" s="30">
        <f t="shared" si="66"/>
        <v>0.003395138888888885</v>
      </c>
      <c r="AG232" s="32"/>
      <c r="AH232" s="32">
        <v>50</v>
      </c>
      <c r="AI232" s="32">
        <v>50</v>
      </c>
      <c r="AJ232" s="32">
        <v>50</v>
      </c>
      <c r="AK232" s="32">
        <v>2</v>
      </c>
      <c r="AL232" s="32">
        <v>50</v>
      </c>
      <c r="AM232" s="32">
        <v>50</v>
      </c>
      <c r="AN232" s="32">
        <v>50</v>
      </c>
      <c r="AO232" s="32">
        <v>50</v>
      </c>
      <c r="AP232" s="32">
        <v>50</v>
      </c>
      <c r="AQ232" s="32">
        <v>2</v>
      </c>
      <c r="AR232" s="32"/>
      <c r="AS232" s="32">
        <v>50</v>
      </c>
      <c r="AT232" s="32">
        <v>2</v>
      </c>
      <c r="AU232" s="32">
        <v>2</v>
      </c>
      <c r="AV232" s="32">
        <v>2</v>
      </c>
      <c r="AW232" s="32"/>
      <c r="AX232" s="32">
        <v>50</v>
      </c>
      <c r="AY232" s="31">
        <f t="shared" si="67"/>
        <v>510</v>
      </c>
      <c r="AZ232" s="38">
        <v>293.34</v>
      </c>
      <c r="BA232" s="78">
        <f t="shared" si="68"/>
        <v>803.3399999999999</v>
      </c>
      <c r="BB232" s="40">
        <f t="shared" si="69"/>
        <v>742.0899999999999</v>
      </c>
      <c r="BC232" s="32">
        <v>27</v>
      </c>
      <c r="BD232" s="51"/>
    </row>
    <row r="233" spans="1:56" ht="15" customHeight="1">
      <c r="A233" s="1">
        <v>28</v>
      </c>
      <c r="B233" s="71" t="s">
        <v>270</v>
      </c>
      <c r="C233" s="1">
        <v>2004</v>
      </c>
      <c r="D233" s="1" t="s">
        <v>3</v>
      </c>
      <c r="E233" s="2" t="s">
        <v>7</v>
      </c>
      <c r="F233" s="47">
        <v>0.021420833333333333</v>
      </c>
      <c r="G233" s="47">
        <v>0.018777314814814813</v>
      </c>
      <c r="H233" s="26">
        <f t="shared" si="63"/>
        <v>0.0026435185185185207</v>
      </c>
      <c r="I233" s="32"/>
      <c r="J233" s="32">
        <v>50</v>
      </c>
      <c r="K233" s="32">
        <v>2</v>
      </c>
      <c r="L233" s="32">
        <v>50</v>
      </c>
      <c r="M233" s="32">
        <v>50</v>
      </c>
      <c r="N233" s="32">
        <v>50</v>
      </c>
      <c r="O233" s="32">
        <v>50</v>
      </c>
      <c r="P233" s="32">
        <v>50</v>
      </c>
      <c r="Q233" s="32">
        <v>50</v>
      </c>
      <c r="R233" s="32">
        <v>50</v>
      </c>
      <c r="S233" s="32">
        <v>50</v>
      </c>
      <c r="T233" s="32">
        <v>50</v>
      </c>
      <c r="U233" s="32">
        <v>2</v>
      </c>
      <c r="V233" s="32">
        <v>50</v>
      </c>
      <c r="W233" s="32"/>
      <c r="X233" s="32">
        <v>50</v>
      </c>
      <c r="Y233" s="32">
        <v>50</v>
      </c>
      <c r="Z233" s="32">
        <v>2</v>
      </c>
      <c r="AA233" s="28">
        <f t="shared" si="64"/>
        <v>656</v>
      </c>
      <c r="AB233" s="37">
        <v>228.4</v>
      </c>
      <c r="AC233" s="66">
        <f t="shared" si="65"/>
        <v>884.4</v>
      </c>
      <c r="AD233" s="25">
        <v>0.03290902777777778</v>
      </c>
      <c r="AE233" s="25">
        <v>0.029892824074074075</v>
      </c>
      <c r="AF233" s="30">
        <f t="shared" si="66"/>
        <v>0.003016203703703705</v>
      </c>
      <c r="AG233" s="32"/>
      <c r="AH233" s="32">
        <v>50</v>
      </c>
      <c r="AI233" s="32">
        <v>50</v>
      </c>
      <c r="AJ233" s="32">
        <v>50</v>
      </c>
      <c r="AK233" s="32">
        <v>50</v>
      </c>
      <c r="AL233" s="32">
        <v>50</v>
      </c>
      <c r="AM233" s="32">
        <v>50</v>
      </c>
      <c r="AN233" s="32">
        <v>50</v>
      </c>
      <c r="AO233" s="32">
        <v>50</v>
      </c>
      <c r="AP233" s="32">
        <v>50</v>
      </c>
      <c r="AQ233" s="32">
        <v>50</v>
      </c>
      <c r="AR233" s="32">
        <v>50</v>
      </c>
      <c r="AS233" s="32"/>
      <c r="AT233" s="32">
        <v>50</v>
      </c>
      <c r="AU233" s="32">
        <v>50</v>
      </c>
      <c r="AV233" s="32">
        <v>50</v>
      </c>
      <c r="AW233" s="32"/>
      <c r="AX233" s="32"/>
      <c r="AY233" s="31">
        <f t="shared" si="67"/>
        <v>700</v>
      </c>
      <c r="AZ233" s="38">
        <v>260.6</v>
      </c>
      <c r="BA233" s="78">
        <f t="shared" si="68"/>
        <v>960.6</v>
      </c>
      <c r="BB233" s="40">
        <f t="shared" si="69"/>
        <v>884.4</v>
      </c>
      <c r="BC233" s="32">
        <v>28</v>
      </c>
      <c r="BD233" s="27"/>
    </row>
    <row r="234" spans="1:56" ht="15" customHeight="1">
      <c r="A234" s="1">
        <v>29</v>
      </c>
      <c r="B234" s="71" t="s">
        <v>289</v>
      </c>
      <c r="C234" s="1">
        <v>1994</v>
      </c>
      <c r="D234" s="1" t="s">
        <v>3</v>
      </c>
      <c r="E234" s="2" t="s">
        <v>4</v>
      </c>
      <c r="F234" s="47"/>
      <c r="G234" s="47"/>
      <c r="H234" s="26">
        <f t="shared" si="63"/>
        <v>0</v>
      </c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28" t="s">
        <v>389</v>
      </c>
      <c r="AB234" s="28" t="s">
        <v>389</v>
      </c>
      <c r="AC234" s="28" t="s">
        <v>389</v>
      </c>
      <c r="AD234" s="28" t="s">
        <v>389</v>
      </c>
      <c r="AE234" s="25"/>
      <c r="AF234" s="30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28" t="s">
        <v>389</v>
      </c>
      <c r="AZ234" s="28" t="s">
        <v>389</v>
      </c>
      <c r="BA234" s="28" t="s">
        <v>389</v>
      </c>
      <c r="BB234" s="28" t="s">
        <v>389</v>
      </c>
      <c r="BC234" s="32"/>
      <c r="BD234" s="51"/>
    </row>
    <row r="235" spans="1:56" ht="15" customHeight="1">
      <c r="A235" s="1">
        <v>30</v>
      </c>
      <c r="B235" s="71" t="s">
        <v>97</v>
      </c>
      <c r="C235" s="1">
        <v>1980</v>
      </c>
      <c r="D235" s="1" t="s">
        <v>174</v>
      </c>
      <c r="E235" s="2">
        <v>2</v>
      </c>
      <c r="F235" s="30">
        <v>10</v>
      </c>
      <c r="G235" s="30">
        <v>9</v>
      </c>
      <c r="H235" s="26">
        <f t="shared" si="63"/>
        <v>1</v>
      </c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28" t="s">
        <v>389</v>
      </c>
      <c r="AB235" s="28" t="s">
        <v>389</v>
      </c>
      <c r="AC235" s="28" t="s">
        <v>389</v>
      </c>
      <c r="AD235" s="28" t="s">
        <v>389</v>
      </c>
      <c r="AE235" s="25"/>
      <c r="AF235" s="30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28" t="s">
        <v>389</v>
      </c>
      <c r="AZ235" s="28" t="s">
        <v>389</v>
      </c>
      <c r="BA235" s="28" t="s">
        <v>389</v>
      </c>
      <c r="BB235" s="28" t="s">
        <v>389</v>
      </c>
      <c r="BC235" s="32"/>
      <c r="BD235" s="27"/>
    </row>
    <row r="236" spans="1:58" s="81" customFormat="1" ht="37.5" customHeight="1">
      <c r="A236" s="359"/>
      <c r="B236" s="359"/>
      <c r="C236" s="359"/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359"/>
      <c r="Y236" s="359"/>
      <c r="Z236" s="359"/>
      <c r="AA236" s="359"/>
      <c r="AB236" s="359"/>
      <c r="AC236" s="359"/>
      <c r="AD236" s="359"/>
      <c r="AE236" s="359"/>
      <c r="AF236" s="359"/>
      <c r="AG236" s="359"/>
      <c r="AH236" s="359"/>
      <c r="AI236" s="359"/>
      <c r="AJ236" s="359"/>
      <c r="AK236" s="359"/>
      <c r="AL236" s="359"/>
      <c r="AM236" s="359"/>
      <c r="AN236" s="359"/>
      <c r="AO236" s="359"/>
      <c r="AP236" s="359"/>
      <c r="AQ236" s="359"/>
      <c r="AR236" s="359"/>
      <c r="AS236" s="359"/>
      <c r="AT236" s="359"/>
      <c r="AU236" s="359"/>
      <c r="AV236" s="359"/>
      <c r="AW236" s="359"/>
      <c r="AX236" s="359"/>
      <c r="AY236" s="359"/>
      <c r="AZ236" s="359"/>
      <c r="BA236" s="359"/>
      <c r="BB236" s="359"/>
      <c r="BC236" s="359"/>
      <c r="BD236" s="359"/>
      <c r="BE236" s="186"/>
      <c r="BF236" s="84"/>
    </row>
    <row r="237" spans="1:58" s="81" customFormat="1" ht="16.5" customHeight="1">
      <c r="A237" s="346" t="s">
        <v>296</v>
      </c>
      <c r="B237" s="346"/>
      <c r="C237" s="346"/>
      <c r="D237" s="346"/>
      <c r="E237" s="346"/>
      <c r="F237" s="346"/>
      <c r="G237" s="346"/>
      <c r="H237" s="346"/>
      <c r="I237" s="346"/>
      <c r="J237" s="346"/>
      <c r="K237" s="346"/>
      <c r="L237" s="346"/>
      <c r="M237" s="346"/>
      <c r="N237" s="346"/>
      <c r="O237" s="346"/>
      <c r="P237" s="346"/>
      <c r="Q237" s="346"/>
      <c r="R237" s="346"/>
      <c r="S237" s="346"/>
      <c r="T237" s="346"/>
      <c r="U237" s="346"/>
      <c r="V237" s="346"/>
      <c r="W237" s="346"/>
      <c r="X237" s="346"/>
      <c r="Y237" s="346"/>
      <c r="Z237" s="346"/>
      <c r="AA237" s="346"/>
      <c r="AB237" s="346"/>
      <c r="AC237" s="346"/>
      <c r="AD237" s="346"/>
      <c r="AE237" s="346"/>
      <c r="AF237" s="346"/>
      <c r="AG237" s="346"/>
      <c r="AH237" s="346"/>
      <c r="AI237" s="346"/>
      <c r="AJ237" s="346"/>
      <c r="AK237" s="346"/>
      <c r="AL237" s="346"/>
      <c r="AM237" s="346"/>
      <c r="AN237" s="346"/>
      <c r="AO237" s="346"/>
      <c r="AP237" s="346"/>
      <c r="AQ237" s="346"/>
      <c r="AR237" s="346"/>
      <c r="AS237" s="346"/>
      <c r="AT237" s="346"/>
      <c r="AU237" s="346"/>
      <c r="AV237" s="346"/>
      <c r="AW237" s="346"/>
      <c r="AX237" s="346"/>
      <c r="AY237" s="346"/>
      <c r="AZ237" s="346"/>
      <c r="BA237" s="346"/>
      <c r="BB237" s="346"/>
      <c r="BC237" s="346"/>
      <c r="BD237" s="346"/>
      <c r="BE237" s="4"/>
      <c r="BF237" s="84"/>
    </row>
    <row r="238" spans="1:58" s="82" customFormat="1" ht="15" customHeight="1">
      <c r="A238" s="346" t="s">
        <v>310</v>
      </c>
      <c r="B238" s="346"/>
      <c r="C238" s="346"/>
      <c r="D238" s="346"/>
      <c r="E238" s="346"/>
      <c r="F238" s="346"/>
      <c r="G238" s="346"/>
      <c r="H238" s="346"/>
      <c r="I238" s="346"/>
      <c r="J238" s="346"/>
      <c r="K238" s="346"/>
      <c r="L238" s="346"/>
      <c r="M238" s="346"/>
      <c r="N238" s="346"/>
      <c r="O238" s="346"/>
      <c r="P238" s="346"/>
      <c r="Q238" s="346"/>
      <c r="R238" s="346"/>
      <c r="S238" s="346"/>
      <c r="T238" s="346"/>
      <c r="U238" s="346"/>
      <c r="V238" s="346"/>
      <c r="W238" s="346"/>
      <c r="X238" s="346"/>
      <c r="Y238" s="346"/>
      <c r="Z238" s="346"/>
      <c r="AA238" s="346"/>
      <c r="AB238" s="346"/>
      <c r="AC238" s="346"/>
      <c r="AD238" s="346"/>
      <c r="AE238" s="346"/>
      <c r="AF238" s="346"/>
      <c r="AG238" s="346"/>
      <c r="AH238" s="346"/>
      <c r="AI238" s="346"/>
      <c r="AJ238" s="346"/>
      <c r="AK238" s="346"/>
      <c r="AL238" s="346"/>
      <c r="AM238" s="346"/>
      <c r="AN238" s="346"/>
      <c r="AO238" s="346"/>
      <c r="AP238" s="346"/>
      <c r="AQ238" s="346"/>
      <c r="AR238" s="346"/>
      <c r="AS238" s="346"/>
      <c r="AT238" s="346"/>
      <c r="AU238" s="346"/>
      <c r="AV238" s="346"/>
      <c r="AW238" s="346"/>
      <c r="AX238" s="346"/>
      <c r="AY238" s="346"/>
      <c r="AZ238" s="346"/>
      <c r="BA238" s="346"/>
      <c r="BB238" s="346"/>
      <c r="BC238" s="346"/>
      <c r="BD238" s="346"/>
      <c r="BE238" s="4"/>
      <c r="BF238" s="151"/>
    </row>
    <row r="239" spans="1:58" s="81" customFormat="1" ht="16.5" customHeight="1">
      <c r="A239" s="381" t="s">
        <v>315</v>
      </c>
      <c r="B239" s="381"/>
      <c r="C239" s="381"/>
      <c r="D239" s="381"/>
      <c r="E239" s="381"/>
      <c r="F239" s="381"/>
      <c r="G239" s="381"/>
      <c r="H239" s="381"/>
      <c r="I239" s="381"/>
      <c r="J239" s="381"/>
      <c r="K239" s="381"/>
      <c r="L239" s="381"/>
      <c r="M239" s="381"/>
      <c r="N239" s="381"/>
      <c r="O239" s="381"/>
      <c r="P239" s="381"/>
      <c r="Q239" s="381"/>
      <c r="R239" s="381"/>
      <c r="S239" s="381"/>
      <c r="T239" s="381"/>
      <c r="U239" s="381"/>
      <c r="V239" s="381"/>
      <c r="W239" s="381"/>
      <c r="X239" s="381"/>
      <c r="Y239" s="381"/>
      <c r="Z239" s="381"/>
      <c r="AA239" s="381"/>
      <c r="AB239" s="381"/>
      <c r="AC239" s="381"/>
      <c r="AD239" s="381"/>
      <c r="AE239" s="381"/>
      <c r="AF239" s="381"/>
      <c r="AG239" s="381"/>
      <c r="AH239" s="381"/>
      <c r="AI239" s="381"/>
      <c r="AJ239" s="381"/>
      <c r="AK239" s="381"/>
      <c r="AL239" s="381"/>
      <c r="AM239" s="381"/>
      <c r="AN239" s="381"/>
      <c r="AO239" s="381"/>
      <c r="AP239" s="381"/>
      <c r="AQ239" s="381"/>
      <c r="AR239" s="381"/>
      <c r="AS239" s="381"/>
      <c r="AT239" s="381"/>
      <c r="AU239" s="381"/>
      <c r="AV239" s="381"/>
      <c r="AW239" s="381"/>
      <c r="AX239" s="381"/>
      <c r="AY239" s="381"/>
      <c r="AZ239" s="381"/>
      <c r="BA239" s="381"/>
      <c r="BB239" s="381"/>
      <c r="BC239" s="381"/>
      <c r="BD239" s="381"/>
      <c r="BE239" s="185"/>
      <c r="BF239" s="84"/>
    </row>
    <row r="240" spans="1:58" s="81" customFormat="1" ht="12.75" customHeight="1">
      <c r="A240" s="80"/>
      <c r="B240" s="89" t="s">
        <v>297</v>
      </c>
      <c r="C240" s="89"/>
      <c r="D240" s="89"/>
      <c r="G240" s="179"/>
      <c r="H240" s="89"/>
      <c r="I240" s="89"/>
      <c r="J240" s="88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8"/>
      <c r="AF240" s="89"/>
      <c r="AG240" s="89"/>
      <c r="AH240" s="88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8"/>
      <c r="BB240" s="89"/>
      <c r="BC240" s="382" t="s">
        <v>311</v>
      </c>
      <c r="BD240" s="382"/>
      <c r="BE240" s="86"/>
      <c r="BF240" s="84"/>
    </row>
    <row r="241" spans="1:66" ht="17.25" customHeight="1">
      <c r="A241" s="375" t="s">
        <v>135</v>
      </c>
      <c r="B241" s="364" t="s">
        <v>12</v>
      </c>
      <c r="C241" s="379" t="s">
        <v>321</v>
      </c>
      <c r="D241" s="376" t="s">
        <v>13</v>
      </c>
      <c r="E241" s="13" t="s">
        <v>14</v>
      </c>
      <c r="F241" s="378" t="s">
        <v>15</v>
      </c>
      <c r="G241" s="369"/>
      <c r="H241" s="369"/>
      <c r="I241" s="369"/>
      <c r="J241" s="369"/>
      <c r="K241" s="369"/>
      <c r="L241" s="369"/>
      <c r="M241" s="369"/>
      <c r="N241" s="369"/>
      <c r="O241" s="369"/>
      <c r="P241" s="369"/>
      <c r="Q241" s="369"/>
      <c r="R241" s="369"/>
      <c r="S241" s="369"/>
      <c r="T241" s="369"/>
      <c r="U241" s="369"/>
      <c r="V241" s="369"/>
      <c r="W241" s="369"/>
      <c r="X241" s="369"/>
      <c r="Y241" s="369"/>
      <c r="Z241" s="370"/>
      <c r="AA241" s="366" t="s">
        <v>15</v>
      </c>
      <c r="AB241" s="367"/>
      <c r="AC241" s="368"/>
      <c r="AD241" s="369" t="s">
        <v>16</v>
      </c>
      <c r="AE241" s="369"/>
      <c r="AF241" s="369"/>
      <c r="AG241" s="369"/>
      <c r="AH241" s="369"/>
      <c r="AI241" s="369"/>
      <c r="AJ241" s="369"/>
      <c r="AK241" s="369"/>
      <c r="AL241" s="369"/>
      <c r="AM241" s="369"/>
      <c r="AN241" s="369"/>
      <c r="AO241" s="369"/>
      <c r="AP241" s="369"/>
      <c r="AQ241" s="369"/>
      <c r="AR241" s="369"/>
      <c r="AS241" s="369"/>
      <c r="AT241" s="369"/>
      <c r="AU241" s="369"/>
      <c r="AV241" s="369"/>
      <c r="AW241" s="369"/>
      <c r="AX241" s="370"/>
      <c r="AY241" s="371" t="s">
        <v>16</v>
      </c>
      <c r="AZ241" s="372"/>
      <c r="BA241" s="373"/>
      <c r="BB241" s="364" t="s">
        <v>48</v>
      </c>
      <c r="BC241" s="362" t="s">
        <v>17</v>
      </c>
      <c r="BD241" s="364" t="s">
        <v>133</v>
      </c>
      <c r="BE241" s="8"/>
      <c r="BF241" s="8"/>
      <c r="BG241" s="8"/>
      <c r="BH241" s="8"/>
      <c r="BI241" s="8"/>
      <c r="BJ241" s="8"/>
      <c r="BK241" s="8"/>
      <c r="BL241" s="8"/>
      <c r="BM241" s="8"/>
      <c r="BN241" s="8"/>
    </row>
    <row r="242" spans="1:66" ht="51" customHeight="1">
      <c r="A242" s="375"/>
      <c r="B242" s="365"/>
      <c r="C242" s="380"/>
      <c r="D242" s="377"/>
      <c r="E242" s="16" t="s">
        <v>18</v>
      </c>
      <c r="F242" s="17" t="s">
        <v>43</v>
      </c>
      <c r="G242" s="17" t="s">
        <v>44</v>
      </c>
      <c r="H242" s="18" t="s">
        <v>1</v>
      </c>
      <c r="I242" s="17">
        <v>1</v>
      </c>
      <c r="J242" s="17">
        <v>2</v>
      </c>
      <c r="K242" s="17">
        <v>3</v>
      </c>
      <c r="L242" s="17">
        <v>4</v>
      </c>
      <c r="M242" s="17">
        <v>5</v>
      </c>
      <c r="N242" s="17">
        <v>6</v>
      </c>
      <c r="O242" s="17">
        <v>7</v>
      </c>
      <c r="P242" s="17">
        <v>8</v>
      </c>
      <c r="Q242" s="17">
        <v>9</v>
      </c>
      <c r="R242" s="17">
        <v>10</v>
      </c>
      <c r="S242" s="17">
        <v>11</v>
      </c>
      <c r="T242" s="17">
        <v>12</v>
      </c>
      <c r="U242" s="17">
        <v>13</v>
      </c>
      <c r="V242" s="17">
        <v>14</v>
      </c>
      <c r="W242" s="17">
        <v>15</v>
      </c>
      <c r="X242" s="17">
        <v>16</v>
      </c>
      <c r="Y242" s="17">
        <v>17</v>
      </c>
      <c r="Z242" s="17">
        <v>18</v>
      </c>
      <c r="AA242" s="19" t="s">
        <v>2</v>
      </c>
      <c r="AB242" s="20" t="s">
        <v>1</v>
      </c>
      <c r="AC242" s="20" t="s">
        <v>45</v>
      </c>
      <c r="AD242" s="21" t="s">
        <v>43</v>
      </c>
      <c r="AE242" s="13" t="s">
        <v>44</v>
      </c>
      <c r="AF242" s="22" t="s">
        <v>1</v>
      </c>
      <c r="AG242" s="13">
        <v>1</v>
      </c>
      <c r="AH242" s="13">
        <v>2</v>
      </c>
      <c r="AI242" s="13">
        <v>3</v>
      </c>
      <c r="AJ242" s="13">
        <v>4</v>
      </c>
      <c r="AK242" s="13">
        <v>5</v>
      </c>
      <c r="AL242" s="13">
        <v>6</v>
      </c>
      <c r="AM242" s="13">
        <v>7</v>
      </c>
      <c r="AN242" s="13">
        <v>8</v>
      </c>
      <c r="AO242" s="13">
        <v>9</v>
      </c>
      <c r="AP242" s="13">
        <v>10</v>
      </c>
      <c r="AQ242" s="13">
        <v>11</v>
      </c>
      <c r="AR242" s="13">
        <v>12</v>
      </c>
      <c r="AS242" s="13">
        <v>13</v>
      </c>
      <c r="AT242" s="13">
        <v>14</v>
      </c>
      <c r="AU242" s="13">
        <v>15</v>
      </c>
      <c r="AV242" s="13">
        <v>16</v>
      </c>
      <c r="AW242" s="13">
        <v>17</v>
      </c>
      <c r="AX242" s="14">
        <v>18</v>
      </c>
      <c r="AY242" s="23" t="s">
        <v>2</v>
      </c>
      <c r="AZ242" s="19" t="s">
        <v>1</v>
      </c>
      <c r="BA242" s="149" t="s">
        <v>47</v>
      </c>
      <c r="BB242" s="374"/>
      <c r="BC242" s="363"/>
      <c r="BD242" s="365"/>
      <c r="BE242" s="8"/>
      <c r="BF242" s="8"/>
      <c r="BG242" s="8"/>
      <c r="BH242" s="8"/>
      <c r="BI242" s="8"/>
      <c r="BJ242" s="8"/>
      <c r="BK242" s="8"/>
      <c r="BL242" s="8"/>
      <c r="BM242" s="8"/>
      <c r="BN242" s="8"/>
    </row>
    <row r="243" spans="1:56" ht="24" customHeight="1">
      <c r="A243" s="1">
        <v>1</v>
      </c>
      <c r="B243" s="60" t="s">
        <v>210</v>
      </c>
      <c r="C243" s="24" t="s">
        <v>211</v>
      </c>
      <c r="D243" s="24" t="s">
        <v>5</v>
      </c>
      <c r="E243" s="2" t="s">
        <v>212</v>
      </c>
      <c r="F243" s="30">
        <v>0.03036724537037037</v>
      </c>
      <c r="G243" s="30">
        <v>0.029192708333333334</v>
      </c>
      <c r="H243" s="26">
        <f aca="true" t="shared" si="70" ref="H243:H284">SUM(F243-G243)</f>
        <v>0.0011745370370370364</v>
      </c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28">
        <f aca="true" t="shared" si="71" ref="AA243:AA284">SUM(I243+J243+K243+L243+M243+N243+O243+P243+Q243+R243+S243+T243+U243+V243+W243+X243+Y243+Z243)</f>
        <v>0</v>
      </c>
      <c r="AB243" s="37">
        <v>101.48</v>
      </c>
      <c r="AC243" s="66">
        <f aca="true" t="shared" si="72" ref="AC243:AC284">SUM(AA243+AB243)</f>
        <v>101.48</v>
      </c>
      <c r="AD243" s="25">
        <v>0.04005798611111112</v>
      </c>
      <c r="AE243" s="25">
        <v>0.038904398148148146</v>
      </c>
      <c r="AF243" s="30">
        <f aca="true" t="shared" si="73" ref="AF243:AF283">SUM(AD243-AE243)</f>
        <v>0.0011535879629629708</v>
      </c>
      <c r="AG243" s="32"/>
      <c r="AH243" s="32"/>
      <c r="AI243" s="32">
        <v>2</v>
      </c>
      <c r="AJ243" s="32"/>
      <c r="AK243" s="32"/>
      <c r="AL243" s="32"/>
      <c r="AM243" s="32"/>
      <c r="AN243" s="32">
        <v>2</v>
      </c>
      <c r="AO243" s="32"/>
      <c r="AP243" s="32">
        <v>2</v>
      </c>
      <c r="AQ243" s="32"/>
      <c r="AR243" s="32"/>
      <c r="AS243" s="32"/>
      <c r="AT243" s="32"/>
      <c r="AU243" s="32"/>
      <c r="AV243" s="32"/>
      <c r="AW243" s="32"/>
      <c r="AX243" s="32"/>
      <c r="AY243" s="31">
        <f aca="true" t="shared" si="74" ref="AY243:AY284">SUM(AG243+AH243+AI243+AJ243+AK243+AL243+AM243+AN243+AO243+AP243+AQ243+AR243+AS243+AT243+AU243+AV243+AW243+AX243)</f>
        <v>6</v>
      </c>
      <c r="AZ243" s="38">
        <v>99.67</v>
      </c>
      <c r="BA243" s="78">
        <f aca="true" t="shared" si="75" ref="BA243:BA284">SUM(AY243+AZ243)</f>
        <v>105.67</v>
      </c>
      <c r="BB243" s="40">
        <f aca="true" t="shared" si="76" ref="BB243:BB284">MIN(AA243+AB243,AY243+AZ243)</f>
        <v>101.48</v>
      </c>
      <c r="BC243" s="32">
        <v>1</v>
      </c>
      <c r="BD243" s="27" t="s">
        <v>49</v>
      </c>
    </row>
    <row r="244" spans="1:56" ht="24" customHeight="1">
      <c r="A244" s="1">
        <v>2</v>
      </c>
      <c r="B244" s="60" t="s">
        <v>295</v>
      </c>
      <c r="C244" s="24" t="s">
        <v>182</v>
      </c>
      <c r="D244" s="24" t="s">
        <v>73</v>
      </c>
      <c r="E244" s="2" t="s">
        <v>41</v>
      </c>
      <c r="F244" s="47">
        <v>0.009561574074074075</v>
      </c>
      <c r="G244" s="47">
        <v>0.008370601851851851</v>
      </c>
      <c r="H244" s="26">
        <f t="shared" si="70"/>
        <v>0.0011909722222222235</v>
      </c>
      <c r="I244" s="32"/>
      <c r="J244" s="32"/>
      <c r="K244" s="32"/>
      <c r="L244" s="32"/>
      <c r="M244" s="32"/>
      <c r="N244" s="32"/>
      <c r="O244" s="32"/>
      <c r="P244" s="32">
        <v>2</v>
      </c>
      <c r="Q244" s="32"/>
      <c r="R244" s="32">
        <v>2</v>
      </c>
      <c r="S244" s="32"/>
      <c r="T244" s="32"/>
      <c r="U244" s="32"/>
      <c r="V244" s="32"/>
      <c r="W244" s="32"/>
      <c r="X244" s="32"/>
      <c r="Y244" s="32"/>
      <c r="Z244" s="32"/>
      <c r="AA244" s="28">
        <f t="shared" si="71"/>
        <v>4</v>
      </c>
      <c r="AB244" s="35">
        <v>102.9</v>
      </c>
      <c r="AC244" s="66">
        <f t="shared" si="72"/>
        <v>106.9</v>
      </c>
      <c r="AD244" s="25">
        <v>0.026239699074074075</v>
      </c>
      <c r="AE244" s="25">
        <v>0.02504467592592592</v>
      </c>
      <c r="AF244" s="30">
        <f t="shared" si="73"/>
        <v>0.0011950231481481534</v>
      </c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>
        <v>2</v>
      </c>
      <c r="AW244" s="32"/>
      <c r="AX244" s="32"/>
      <c r="AY244" s="31">
        <f t="shared" si="74"/>
        <v>2</v>
      </c>
      <c r="AZ244" s="38">
        <v>103.25</v>
      </c>
      <c r="BA244" s="78">
        <f t="shared" si="75"/>
        <v>105.25</v>
      </c>
      <c r="BB244" s="40">
        <f t="shared" si="76"/>
        <v>105.25</v>
      </c>
      <c r="BC244" s="32">
        <v>2</v>
      </c>
      <c r="BD244" s="27" t="s">
        <v>49</v>
      </c>
    </row>
    <row r="245" spans="1:56" ht="24" customHeight="1">
      <c r="A245" s="1">
        <v>3</v>
      </c>
      <c r="B245" s="63" t="s">
        <v>84</v>
      </c>
      <c r="C245" s="39" t="s">
        <v>170</v>
      </c>
      <c r="D245" s="24" t="s">
        <v>3</v>
      </c>
      <c r="E245" s="39" t="s">
        <v>80</v>
      </c>
      <c r="F245" s="30">
        <v>0.015174305555555554</v>
      </c>
      <c r="G245" s="30">
        <v>0.013951041666666669</v>
      </c>
      <c r="H245" s="26">
        <f t="shared" si="70"/>
        <v>0.0012232638888888848</v>
      </c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28">
        <f t="shared" si="71"/>
        <v>0</v>
      </c>
      <c r="AB245" s="35">
        <v>105.69</v>
      </c>
      <c r="AC245" s="66">
        <f t="shared" si="72"/>
        <v>105.69</v>
      </c>
      <c r="AD245" s="25">
        <v>0.024866203703703706</v>
      </c>
      <c r="AE245" s="25">
        <v>0.02363784722222222</v>
      </c>
      <c r="AF245" s="30">
        <f t="shared" si="73"/>
        <v>0.0012283564814814865</v>
      </c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1">
        <f t="shared" si="74"/>
        <v>0</v>
      </c>
      <c r="AZ245" s="38">
        <v>106.13</v>
      </c>
      <c r="BA245" s="78">
        <f t="shared" si="75"/>
        <v>106.13</v>
      </c>
      <c r="BB245" s="40">
        <f t="shared" si="76"/>
        <v>105.69</v>
      </c>
      <c r="BC245" s="32">
        <v>3</v>
      </c>
      <c r="BD245" s="27" t="s">
        <v>49</v>
      </c>
    </row>
    <row r="246" spans="1:56" ht="24" customHeight="1">
      <c r="A246" s="1">
        <v>4</v>
      </c>
      <c r="B246" s="60" t="s">
        <v>278</v>
      </c>
      <c r="C246" s="24" t="s">
        <v>193</v>
      </c>
      <c r="D246" s="24" t="s">
        <v>5</v>
      </c>
      <c r="E246" s="2" t="s">
        <v>176</v>
      </c>
      <c r="F246" s="47">
        <v>0.020699189814814816</v>
      </c>
      <c r="G246" s="47">
        <v>0.019479976851851852</v>
      </c>
      <c r="H246" s="26">
        <f t="shared" si="70"/>
        <v>0.0012192129629629636</v>
      </c>
      <c r="I246" s="32"/>
      <c r="J246" s="32"/>
      <c r="K246" s="32"/>
      <c r="L246" s="32"/>
      <c r="M246" s="32"/>
      <c r="N246" s="32"/>
      <c r="O246" s="32"/>
      <c r="P246" s="32"/>
      <c r="Q246" s="32"/>
      <c r="R246" s="32">
        <v>2</v>
      </c>
      <c r="S246" s="32"/>
      <c r="T246" s="32"/>
      <c r="U246" s="32"/>
      <c r="V246" s="32"/>
      <c r="W246" s="32"/>
      <c r="X246" s="32"/>
      <c r="Y246" s="32"/>
      <c r="Z246" s="32"/>
      <c r="AA246" s="28">
        <f t="shared" si="71"/>
        <v>2</v>
      </c>
      <c r="AB246" s="35">
        <v>105.34</v>
      </c>
      <c r="AC246" s="66">
        <f t="shared" si="72"/>
        <v>107.34</v>
      </c>
      <c r="AD246" s="25">
        <v>0.03190150462962963</v>
      </c>
      <c r="AE246" s="25">
        <v>0.03062222222222222</v>
      </c>
      <c r="AF246" s="30">
        <f t="shared" si="73"/>
        <v>0.0012792824074074095</v>
      </c>
      <c r="AG246" s="32"/>
      <c r="AH246" s="32"/>
      <c r="AI246" s="32">
        <v>2</v>
      </c>
      <c r="AJ246" s="32"/>
      <c r="AK246" s="32"/>
      <c r="AL246" s="32"/>
      <c r="AM246" s="32"/>
      <c r="AN246" s="32">
        <v>2</v>
      </c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1">
        <f t="shared" si="74"/>
        <v>4</v>
      </c>
      <c r="AZ246" s="38">
        <v>110.53</v>
      </c>
      <c r="BA246" s="78">
        <f t="shared" si="75"/>
        <v>114.53</v>
      </c>
      <c r="BB246" s="40">
        <f t="shared" si="76"/>
        <v>107.34</v>
      </c>
      <c r="BC246" s="32">
        <v>4</v>
      </c>
      <c r="BD246" s="27" t="s">
        <v>49</v>
      </c>
    </row>
    <row r="247" spans="1:56" ht="24" customHeight="1">
      <c r="A247" s="1">
        <v>5</v>
      </c>
      <c r="B247" s="60" t="s">
        <v>316</v>
      </c>
      <c r="C247" s="24" t="s">
        <v>190</v>
      </c>
      <c r="D247" s="24" t="s">
        <v>5</v>
      </c>
      <c r="E247" s="2" t="s">
        <v>176</v>
      </c>
      <c r="F247" s="30">
        <v>0.038837615740740745</v>
      </c>
      <c r="G247" s="30">
        <v>0.0375119212962963</v>
      </c>
      <c r="H247" s="26">
        <f t="shared" si="70"/>
        <v>0.0013256944444444488</v>
      </c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28">
        <f t="shared" si="71"/>
        <v>0</v>
      </c>
      <c r="AB247" s="37">
        <v>114.54</v>
      </c>
      <c r="AC247" s="66">
        <f t="shared" si="72"/>
        <v>114.54</v>
      </c>
      <c r="AD247" s="25">
        <v>0.006988657407407408</v>
      </c>
      <c r="AE247" s="25">
        <v>0.005584606481481481</v>
      </c>
      <c r="AF247" s="30">
        <f t="shared" si="73"/>
        <v>0.0014040509259259266</v>
      </c>
      <c r="AG247" s="32"/>
      <c r="AH247" s="32"/>
      <c r="AI247" s="32"/>
      <c r="AJ247" s="32">
        <v>2</v>
      </c>
      <c r="AK247" s="32"/>
      <c r="AL247" s="32"/>
      <c r="AM247" s="32"/>
      <c r="AN247" s="32">
        <v>2</v>
      </c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1">
        <f t="shared" si="74"/>
        <v>4</v>
      </c>
      <c r="AZ247" s="38">
        <v>121.31</v>
      </c>
      <c r="BA247" s="78">
        <f t="shared" si="75"/>
        <v>125.31</v>
      </c>
      <c r="BB247" s="40">
        <f t="shared" si="76"/>
        <v>114.54</v>
      </c>
      <c r="BC247" s="32">
        <v>5</v>
      </c>
      <c r="BD247" s="27" t="s">
        <v>49</v>
      </c>
    </row>
    <row r="248" spans="1:56" ht="24" customHeight="1">
      <c r="A248" s="1">
        <v>6</v>
      </c>
      <c r="B248" s="60" t="s">
        <v>203</v>
      </c>
      <c r="C248" s="24" t="s">
        <v>205</v>
      </c>
      <c r="D248" s="24" t="s">
        <v>5</v>
      </c>
      <c r="E248" s="2" t="s">
        <v>178</v>
      </c>
      <c r="F248" s="30">
        <v>0.005542824074074074</v>
      </c>
      <c r="G248" s="30">
        <v>0.004196527777777777</v>
      </c>
      <c r="H248" s="26">
        <f t="shared" si="70"/>
        <v>0.0013462962962962968</v>
      </c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>
        <v>2</v>
      </c>
      <c r="Z248" s="32"/>
      <c r="AA248" s="28">
        <f t="shared" si="71"/>
        <v>2</v>
      </c>
      <c r="AB248" s="35">
        <v>116.32</v>
      </c>
      <c r="AC248" s="66">
        <f t="shared" si="72"/>
        <v>118.32</v>
      </c>
      <c r="AD248" s="25">
        <v>0.01536724537037037</v>
      </c>
      <c r="AE248" s="25">
        <v>0.014003472222222223</v>
      </c>
      <c r="AF248" s="30">
        <f t="shared" si="73"/>
        <v>0.001363773148148147</v>
      </c>
      <c r="AG248" s="32"/>
      <c r="AH248" s="32"/>
      <c r="AI248" s="32">
        <v>2</v>
      </c>
      <c r="AJ248" s="32">
        <v>2</v>
      </c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>
        <v>2</v>
      </c>
      <c r="AX248" s="32"/>
      <c r="AY248" s="31">
        <f t="shared" si="74"/>
        <v>6</v>
      </c>
      <c r="AZ248" s="38">
        <v>117.83</v>
      </c>
      <c r="BA248" s="78">
        <f t="shared" si="75"/>
        <v>123.83</v>
      </c>
      <c r="BB248" s="40">
        <f t="shared" si="76"/>
        <v>118.32</v>
      </c>
      <c r="BC248" s="32">
        <v>6</v>
      </c>
      <c r="BD248" s="27" t="s">
        <v>49</v>
      </c>
    </row>
    <row r="249" spans="1:56" ht="24" customHeight="1">
      <c r="A249" s="1">
        <v>7</v>
      </c>
      <c r="B249" s="60" t="s">
        <v>317</v>
      </c>
      <c r="C249" s="24" t="s">
        <v>192</v>
      </c>
      <c r="D249" s="24" t="s">
        <v>5</v>
      </c>
      <c r="E249" s="2" t="s">
        <v>178</v>
      </c>
      <c r="F249" s="47">
        <v>0.008311921296296296</v>
      </c>
      <c r="G249" s="47">
        <v>0.0069761574074074075</v>
      </c>
      <c r="H249" s="26">
        <f t="shared" si="70"/>
        <v>0.001335763888888889</v>
      </c>
      <c r="I249" s="32"/>
      <c r="J249" s="32"/>
      <c r="K249" s="32"/>
      <c r="L249" s="32"/>
      <c r="M249" s="32"/>
      <c r="N249" s="32">
        <v>2</v>
      </c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>
        <v>2</v>
      </c>
      <c r="Z249" s="32"/>
      <c r="AA249" s="28">
        <f t="shared" si="71"/>
        <v>4</v>
      </c>
      <c r="AB249" s="35">
        <v>115.41</v>
      </c>
      <c r="AC249" s="66">
        <f t="shared" si="72"/>
        <v>119.41</v>
      </c>
      <c r="AD249" s="25">
        <v>0.016866435185185186</v>
      </c>
      <c r="AE249" s="25">
        <v>0.015381018518518518</v>
      </c>
      <c r="AF249" s="30">
        <f t="shared" si="73"/>
        <v>0.0014854166666666679</v>
      </c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1">
        <f t="shared" si="74"/>
        <v>0</v>
      </c>
      <c r="AZ249" s="38">
        <v>128.34</v>
      </c>
      <c r="BA249" s="78">
        <f t="shared" si="75"/>
        <v>128.34</v>
      </c>
      <c r="BB249" s="40">
        <f t="shared" si="76"/>
        <v>119.41</v>
      </c>
      <c r="BC249" s="32">
        <v>7</v>
      </c>
      <c r="BD249" s="27" t="s">
        <v>49</v>
      </c>
    </row>
    <row r="250" spans="1:56" ht="24" customHeight="1">
      <c r="A250" s="1">
        <v>8</v>
      </c>
      <c r="B250" s="63" t="s">
        <v>279</v>
      </c>
      <c r="C250" s="39" t="s">
        <v>258</v>
      </c>
      <c r="D250" s="24" t="s">
        <v>3</v>
      </c>
      <c r="E250" s="39" t="s">
        <v>177</v>
      </c>
      <c r="F250" s="30">
        <v>0.02222627314814815</v>
      </c>
      <c r="G250" s="30">
        <v>0.020858217592592595</v>
      </c>
      <c r="H250" s="26">
        <f t="shared" si="70"/>
        <v>0.0013680555555555564</v>
      </c>
      <c r="I250" s="32"/>
      <c r="J250" s="32"/>
      <c r="K250" s="32"/>
      <c r="L250" s="32">
        <v>2</v>
      </c>
      <c r="M250" s="32"/>
      <c r="N250" s="32"/>
      <c r="O250" s="32"/>
      <c r="P250" s="32">
        <v>2</v>
      </c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28">
        <f t="shared" si="71"/>
        <v>4</v>
      </c>
      <c r="AB250" s="35">
        <v>118.2</v>
      </c>
      <c r="AC250" s="66">
        <f t="shared" si="72"/>
        <v>122.2</v>
      </c>
      <c r="AD250" s="25">
        <v>0.03341574074074074</v>
      </c>
      <c r="AE250" s="25">
        <v>0.03200625</v>
      </c>
      <c r="AF250" s="30">
        <f t="shared" si="73"/>
        <v>0.001409490740740739</v>
      </c>
      <c r="AG250" s="32"/>
      <c r="AH250" s="32"/>
      <c r="AI250" s="32"/>
      <c r="AJ250" s="32"/>
      <c r="AK250" s="32"/>
      <c r="AL250" s="32"/>
      <c r="AM250" s="32"/>
      <c r="AN250" s="32">
        <v>2</v>
      </c>
      <c r="AO250" s="32"/>
      <c r="AP250" s="32"/>
      <c r="AQ250" s="32"/>
      <c r="AR250" s="32"/>
      <c r="AS250" s="32"/>
      <c r="AT250" s="32"/>
      <c r="AU250" s="32"/>
      <c r="AV250" s="32">
        <v>2</v>
      </c>
      <c r="AW250" s="32"/>
      <c r="AX250" s="32"/>
      <c r="AY250" s="31">
        <f t="shared" si="74"/>
        <v>4</v>
      </c>
      <c r="AZ250" s="38">
        <v>121.78</v>
      </c>
      <c r="BA250" s="78">
        <f t="shared" si="75"/>
        <v>125.78</v>
      </c>
      <c r="BB250" s="40">
        <f t="shared" si="76"/>
        <v>122.2</v>
      </c>
      <c r="BC250" s="32">
        <v>8</v>
      </c>
      <c r="BD250" s="27" t="s">
        <v>49</v>
      </c>
    </row>
    <row r="251" spans="1:56" ht="24.75" customHeight="1">
      <c r="A251" s="1">
        <v>9</v>
      </c>
      <c r="B251" s="60" t="s">
        <v>202</v>
      </c>
      <c r="C251" s="24" t="s">
        <v>204</v>
      </c>
      <c r="D251" s="24" t="s">
        <v>5</v>
      </c>
      <c r="E251" s="2" t="s">
        <v>213</v>
      </c>
      <c r="F251" s="30">
        <v>0.03614560185185185</v>
      </c>
      <c r="G251" s="30">
        <v>0.03477361111111111</v>
      </c>
      <c r="H251" s="26">
        <f t="shared" si="70"/>
        <v>0.001371990740740743</v>
      </c>
      <c r="I251" s="32"/>
      <c r="J251" s="32">
        <v>2</v>
      </c>
      <c r="K251" s="32"/>
      <c r="L251" s="32"/>
      <c r="M251" s="32"/>
      <c r="N251" s="32"/>
      <c r="O251" s="32"/>
      <c r="P251" s="32"/>
      <c r="Q251" s="32"/>
      <c r="R251" s="32"/>
      <c r="S251" s="32"/>
      <c r="T251" s="32">
        <v>2</v>
      </c>
      <c r="U251" s="32"/>
      <c r="V251" s="32"/>
      <c r="W251" s="32"/>
      <c r="X251" s="32">
        <v>2</v>
      </c>
      <c r="Y251" s="32"/>
      <c r="Z251" s="32"/>
      <c r="AA251" s="28">
        <f t="shared" si="71"/>
        <v>6</v>
      </c>
      <c r="AB251" s="37">
        <v>118.54</v>
      </c>
      <c r="AC251" s="66">
        <f t="shared" si="72"/>
        <v>124.54</v>
      </c>
      <c r="AD251" s="25"/>
      <c r="AE251" s="25"/>
      <c r="AF251" s="30">
        <f t="shared" si="73"/>
        <v>0</v>
      </c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1">
        <f t="shared" si="74"/>
        <v>0</v>
      </c>
      <c r="AZ251" s="38" t="s">
        <v>389</v>
      </c>
      <c r="BA251" s="78" t="s">
        <v>389</v>
      </c>
      <c r="BB251" s="40">
        <v>124.54</v>
      </c>
      <c r="BC251" s="32">
        <v>9</v>
      </c>
      <c r="BD251" s="27" t="s">
        <v>49</v>
      </c>
    </row>
    <row r="252" spans="1:56" ht="24.75" customHeight="1">
      <c r="A252" s="1">
        <v>10</v>
      </c>
      <c r="B252" s="60" t="s">
        <v>318</v>
      </c>
      <c r="C252" s="24" t="s">
        <v>184</v>
      </c>
      <c r="D252" s="24" t="s">
        <v>73</v>
      </c>
      <c r="E252" s="2" t="s">
        <v>185</v>
      </c>
      <c r="F252" s="30">
        <v>0.03205497685185185</v>
      </c>
      <c r="G252" s="30">
        <v>0.030591203703703704</v>
      </c>
      <c r="H252" s="26">
        <f t="shared" si="70"/>
        <v>0.001463773148148148</v>
      </c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28">
        <f t="shared" si="71"/>
        <v>0</v>
      </c>
      <c r="AB252" s="37">
        <v>126.47</v>
      </c>
      <c r="AC252" s="66">
        <f t="shared" si="72"/>
        <v>126.47</v>
      </c>
      <c r="AD252" s="25">
        <v>0.04188310185185185</v>
      </c>
      <c r="AE252" s="25">
        <v>0.040278125000000005</v>
      </c>
      <c r="AF252" s="30">
        <f t="shared" si="73"/>
        <v>0.001604976851851847</v>
      </c>
      <c r="AG252" s="32"/>
      <c r="AH252" s="32"/>
      <c r="AI252" s="32"/>
      <c r="AJ252" s="32"/>
      <c r="AK252" s="32"/>
      <c r="AL252" s="32"/>
      <c r="AM252" s="32"/>
      <c r="AN252" s="32">
        <v>2</v>
      </c>
      <c r="AO252" s="32"/>
      <c r="AP252" s="32"/>
      <c r="AQ252" s="32">
        <v>2</v>
      </c>
      <c r="AR252" s="32"/>
      <c r="AS252" s="32"/>
      <c r="AT252" s="32"/>
      <c r="AU252" s="32"/>
      <c r="AV252" s="32"/>
      <c r="AW252" s="32"/>
      <c r="AX252" s="32"/>
      <c r="AY252" s="31">
        <f t="shared" si="74"/>
        <v>4</v>
      </c>
      <c r="AZ252" s="38">
        <v>138.67</v>
      </c>
      <c r="BA252" s="78">
        <f t="shared" si="75"/>
        <v>142.67</v>
      </c>
      <c r="BB252" s="40">
        <f t="shared" si="76"/>
        <v>126.47</v>
      </c>
      <c r="BC252" s="32">
        <v>10</v>
      </c>
      <c r="BD252" s="27" t="s">
        <v>49</v>
      </c>
    </row>
    <row r="253" spans="1:56" ht="24.75" customHeight="1">
      <c r="A253" s="1">
        <v>11</v>
      </c>
      <c r="B253" s="77" t="s">
        <v>261</v>
      </c>
      <c r="C253" s="2" t="s">
        <v>262</v>
      </c>
      <c r="D253" s="2" t="s">
        <v>3</v>
      </c>
      <c r="E253" s="2" t="s">
        <v>275</v>
      </c>
      <c r="F253" s="47">
        <v>0.004229050925925925</v>
      </c>
      <c r="G253" s="47">
        <v>0.0028215277777777774</v>
      </c>
      <c r="H253" s="26">
        <f t="shared" si="70"/>
        <v>0.0014075231481481478</v>
      </c>
      <c r="I253" s="32"/>
      <c r="J253" s="32">
        <v>2</v>
      </c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>
        <v>2</v>
      </c>
      <c r="W253" s="32"/>
      <c r="X253" s="32"/>
      <c r="Y253" s="32">
        <v>2</v>
      </c>
      <c r="Z253" s="32"/>
      <c r="AA253" s="28">
        <f t="shared" si="71"/>
        <v>6</v>
      </c>
      <c r="AB253" s="35">
        <v>121.61</v>
      </c>
      <c r="AC253" s="66">
        <f t="shared" si="72"/>
        <v>127.61</v>
      </c>
      <c r="AD253" s="25"/>
      <c r="AE253" s="25"/>
      <c r="AF253" s="30">
        <f t="shared" si="73"/>
        <v>0</v>
      </c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1">
        <f t="shared" si="74"/>
        <v>0</v>
      </c>
      <c r="AZ253" s="38" t="s">
        <v>389</v>
      </c>
      <c r="BA253" s="78" t="s">
        <v>389</v>
      </c>
      <c r="BB253" s="40">
        <v>127.61</v>
      </c>
      <c r="BC253" s="32">
        <v>11</v>
      </c>
      <c r="BD253" s="27" t="s">
        <v>49</v>
      </c>
    </row>
    <row r="254" spans="1:56" ht="24.75" customHeight="1">
      <c r="A254" s="1">
        <v>12</v>
      </c>
      <c r="B254" s="63" t="s">
        <v>118</v>
      </c>
      <c r="C254" s="39" t="s">
        <v>171</v>
      </c>
      <c r="D254" s="39" t="s">
        <v>3</v>
      </c>
      <c r="E254" s="39" t="s">
        <v>42</v>
      </c>
      <c r="F254" s="30">
        <v>0.023773263888888885</v>
      </c>
      <c r="G254" s="30">
        <v>0.022305439814814813</v>
      </c>
      <c r="H254" s="26">
        <f t="shared" si="70"/>
        <v>0.0014678240740740728</v>
      </c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>
        <v>2</v>
      </c>
      <c r="AA254" s="28">
        <f t="shared" si="71"/>
        <v>2</v>
      </c>
      <c r="AB254" s="35">
        <v>126.82</v>
      </c>
      <c r="AC254" s="66">
        <f t="shared" si="72"/>
        <v>128.82</v>
      </c>
      <c r="AD254" s="25">
        <v>0.03627453703703704</v>
      </c>
      <c r="AE254" s="25">
        <v>0.03479537037037037</v>
      </c>
      <c r="AF254" s="30">
        <f t="shared" si="73"/>
        <v>0.0014791666666666703</v>
      </c>
      <c r="AG254" s="32"/>
      <c r="AH254" s="32"/>
      <c r="AI254" s="32">
        <v>2</v>
      </c>
      <c r="AJ254" s="32"/>
      <c r="AK254" s="32"/>
      <c r="AL254" s="32"/>
      <c r="AM254" s="32"/>
      <c r="AN254" s="32">
        <v>2</v>
      </c>
      <c r="AO254" s="32"/>
      <c r="AP254" s="32"/>
      <c r="AQ254" s="32"/>
      <c r="AR254" s="32"/>
      <c r="AS254" s="32"/>
      <c r="AT254" s="32"/>
      <c r="AU254" s="32"/>
      <c r="AV254" s="32"/>
      <c r="AW254" s="32">
        <v>2</v>
      </c>
      <c r="AX254" s="32"/>
      <c r="AY254" s="31">
        <f t="shared" si="74"/>
        <v>6</v>
      </c>
      <c r="AZ254" s="38">
        <v>127.8</v>
      </c>
      <c r="BA254" s="78">
        <f t="shared" si="75"/>
        <v>133.8</v>
      </c>
      <c r="BB254" s="40">
        <f t="shared" si="76"/>
        <v>128.82</v>
      </c>
      <c r="BC254" s="32">
        <v>12</v>
      </c>
      <c r="BD254" s="27" t="s">
        <v>49</v>
      </c>
    </row>
    <row r="255" spans="1:56" ht="24.75" customHeight="1">
      <c r="A255" s="1">
        <v>13</v>
      </c>
      <c r="B255" s="60" t="s">
        <v>286</v>
      </c>
      <c r="C255" s="2" t="s">
        <v>287</v>
      </c>
      <c r="D255" s="2" t="s">
        <v>11</v>
      </c>
      <c r="E255" s="2" t="s">
        <v>288</v>
      </c>
      <c r="F255" s="47">
        <v>0.0293255787037037</v>
      </c>
      <c r="G255" s="47">
        <v>0.027794907407407407</v>
      </c>
      <c r="H255" s="26">
        <f t="shared" si="70"/>
        <v>0.0015306712962962939</v>
      </c>
      <c r="I255" s="32"/>
      <c r="J255" s="32"/>
      <c r="K255" s="32"/>
      <c r="L255" s="32"/>
      <c r="M255" s="32"/>
      <c r="N255" s="32"/>
      <c r="O255" s="32"/>
      <c r="P255" s="32">
        <v>2</v>
      </c>
      <c r="Q255" s="32">
        <v>2</v>
      </c>
      <c r="R255" s="32"/>
      <c r="S255" s="32"/>
      <c r="T255" s="32"/>
      <c r="U255" s="32"/>
      <c r="V255" s="32"/>
      <c r="W255" s="32"/>
      <c r="X255" s="32"/>
      <c r="Y255" s="32">
        <v>2</v>
      </c>
      <c r="Z255" s="32"/>
      <c r="AA255" s="28">
        <f t="shared" si="71"/>
        <v>6</v>
      </c>
      <c r="AB255" s="35">
        <v>132.25</v>
      </c>
      <c r="AC255" s="66">
        <f t="shared" si="72"/>
        <v>138.25</v>
      </c>
      <c r="AD255" s="25">
        <v>0.04050949074074074</v>
      </c>
      <c r="AE255" s="25">
        <v>0.03889212962962963</v>
      </c>
      <c r="AF255" s="30">
        <f t="shared" si="73"/>
        <v>0.001617361111111111</v>
      </c>
      <c r="AG255" s="32"/>
      <c r="AH255" s="32"/>
      <c r="AI255" s="32">
        <v>2</v>
      </c>
      <c r="AJ255" s="32"/>
      <c r="AK255" s="32"/>
      <c r="AL255" s="32"/>
      <c r="AM255" s="32"/>
      <c r="AN255" s="32">
        <v>2</v>
      </c>
      <c r="AO255" s="32"/>
      <c r="AP255" s="32"/>
      <c r="AQ255" s="32"/>
      <c r="AR255" s="32">
        <v>2</v>
      </c>
      <c r="AS255" s="32"/>
      <c r="AT255" s="32"/>
      <c r="AU255" s="32"/>
      <c r="AV255" s="32"/>
      <c r="AW255" s="32">
        <v>2</v>
      </c>
      <c r="AX255" s="32"/>
      <c r="AY255" s="31">
        <f t="shared" si="74"/>
        <v>8</v>
      </c>
      <c r="AZ255" s="38">
        <v>139.74</v>
      </c>
      <c r="BA255" s="78">
        <f t="shared" si="75"/>
        <v>147.74</v>
      </c>
      <c r="BB255" s="40">
        <f t="shared" si="76"/>
        <v>138.25</v>
      </c>
      <c r="BC255" s="32">
        <v>13</v>
      </c>
      <c r="BD255" s="27" t="s">
        <v>49</v>
      </c>
    </row>
    <row r="256" spans="1:56" ht="24.75" customHeight="1">
      <c r="A256" s="1">
        <v>14</v>
      </c>
      <c r="B256" s="60" t="s">
        <v>116</v>
      </c>
      <c r="C256" s="24" t="s">
        <v>191</v>
      </c>
      <c r="D256" s="24" t="s">
        <v>5</v>
      </c>
      <c r="E256" s="2" t="s">
        <v>177</v>
      </c>
      <c r="F256" s="47">
        <v>0.01699363425925926</v>
      </c>
      <c r="G256" s="47">
        <v>0.015336111111111111</v>
      </c>
      <c r="H256" s="26">
        <f t="shared" si="70"/>
        <v>0.0016575231481481493</v>
      </c>
      <c r="I256" s="32"/>
      <c r="J256" s="32"/>
      <c r="K256" s="32"/>
      <c r="L256" s="32">
        <v>2</v>
      </c>
      <c r="M256" s="32"/>
      <c r="N256" s="32"/>
      <c r="O256" s="32"/>
      <c r="P256" s="32">
        <v>2</v>
      </c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28">
        <f t="shared" si="71"/>
        <v>4</v>
      </c>
      <c r="AB256" s="35">
        <v>143.21</v>
      </c>
      <c r="AC256" s="66">
        <f t="shared" si="72"/>
        <v>147.21</v>
      </c>
      <c r="AD256" s="25">
        <v>0.028063773148148147</v>
      </c>
      <c r="AE256" s="25">
        <v>0.026476388888888886</v>
      </c>
      <c r="AF256" s="30">
        <f t="shared" si="73"/>
        <v>0.0015873842592592606</v>
      </c>
      <c r="AG256" s="32"/>
      <c r="AH256" s="32"/>
      <c r="AI256" s="32">
        <v>2</v>
      </c>
      <c r="AJ256" s="32"/>
      <c r="AK256" s="32"/>
      <c r="AL256" s="32"/>
      <c r="AM256" s="32"/>
      <c r="AN256" s="32"/>
      <c r="AO256" s="32"/>
      <c r="AP256" s="32"/>
      <c r="AQ256" s="32"/>
      <c r="AR256" s="32"/>
      <c r="AS256" s="32">
        <v>2</v>
      </c>
      <c r="AT256" s="32"/>
      <c r="AU256" s="32"/>
      <c r="AV256" s="32"/>
      <c r="AW256" s="32">
        <v>2</v>
      </c>
      <c r="AX256" s="32"/>
      <c r="AY256" s="31">
        <f t="shared" si="74"/>
        <v>6</v>
      </c>
      <c r="AZ256" s="38">
        <v>137.15</v>
      </c>
      <c r="BA256" s="78">
        <f t="shared" si="75"/>
        <v>143.15</v>
      </c>
      <c r="BB256" s="40">
        <f t="shared" si="76"/>
        <v>143.15</v>
      </c>
      <c r="BC256" s="32">
        <v>14</v>
      </c>
      <c r="BD256" s="27" t="s">
        <v>49</v>
      </c>
    </row>
    <row r="257" spans="1:56" ht="24.75" customHeight="1">
      <c r="A257" s="1">
        <v>15</v>
      </c>
      <c r="B257" s="63" t="s">
        <v>99</v>
      </c>
      <c r="C257" s="39" t="s">
        <v>161</v>
      </c>
      <c r="D257" s="24" t="s">
        <v>174</v>
      </c>
      <c r="E257" s="39" t="s">
        <v>162</v>
      </c>
      <c r="F257" s="30">
        <v>0.035092361111111116</v>
      </c>
      <c r="G257" s="30">
        <v>0.03338564814814814</v>
      </c>
      <c r="H257" s="26">
        <f t="shared" si="70"/>
        <v>0.0017067129629629724</v>
      </c>
      <c r="I257" s="32"/>
      <c r="J257" s="32">
        <v>2</v>
      </c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>
        <v>2</v>
      </c>
      <c r="Z257" s="32"/>
      <c r="AA257" s="28">
        <f t="shared" si="71"/>
        <v>4</v>
      </c>
      <c r="AB257" s="37">
        <v>147.46</v>
      </c>
      <c r="AC257" s="66">
        <f t="shared" si="72"/>
        <v>151.46</v>
      </c>
      <c r="AD257" s="25">
        <v>0.003074421296296296</v>
      </c>
      <c r="AE257" s="25">
        <v>0.0014509259259259258</v>
      </c>
      <c r="AF257" s="30">
        <f t="shared" si="73"/>
        <v>0.0016234953703703702</v>
      </c>
      <c r="AG257" s="32"/>
      <c r="AH257" s="32"/>
      <c r="AI257" s="32"/>
      <c r="AJ257" s="32"/>
      <c r="AK257" s="32"/>
      <c r="AL257" s="32"/>
      <c r="AM257" s="32"/>
      <c r="AN257" s="32">
        <v>2</v>
      </c>
      <c r="AO257" s="32"/>
      <c r="AP257" s="32"/>
      <c r="AQ257" s="32"/>
      <c r="AR257" s="32"/>
      <c r="AS257" s="32"/>
      <c r="AT257" s="32"/>
      <c r="AU257" s="32"/>
      <c r="AV257" s="32"/>
      <c r="AW257" s="32">
        <v>2</v>
      </c>
      <c r="AX257" s="32"/>
      <c r="AY257" s="31">
        <f t="shared" si="74"/>
        <v>4</v>
      </c>
      <c r="AZ257" s="38">
        <v>140.27</v>
      </c>
      <c r="BA257" s="78">
        <f t="shared" si="75"/>
        <v>144.27</v>
      </c>
      <c r="BB257" s="40">
        <f t="shared" si="76"/>
        <v>144.27</v>
      </c>
      <c r="BC257" s="32">
        <v>15</v>
      </c>
      <c r="BD257" s="27" t="s">
        <v>49</v>
      </c>
    </row>
    <row r="258" spans="1:56" ht="24.75" customHeight="1">
      <c r="A258" s="1">
        <v>16</v>
      </c>
      <c r="B258" s="60" t="s">
        <v>128</v>
      </c>
      <c r="C258" s="24" t="s">
        <v>283</v>
      </c>
      <c r="D258" s="24" t="s">
        <v>11</v>
      </c>
      <c r="E258" s="24" t="s">
        <v>265</v>
      </c>
      <c r="F258" s="47">
        <v>0.025270601851851846</v>
      </c>
      <c r="G258" s="47">
        <v>0.02364189814814815</v>
      </c>
      <c r="H258" s="26">
        <f t="shared" si="70"/>
        <v>0.0016287037037036947</v>
      </c>
      <c r="I258" s="32"/>
      <c r="J258" s="32"/>
      <c r="K258" s="32">
        <v>2</v>
      </c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>
        <v>2</v>
      </c>
      <c r="Z258" s="32"/>
      <c r="AA258" s="28">
        <f t="shared" si="71"/>
        <v>4</v>
      </c>
      <c r="AB258" s="35">
        <v>140.72</v>
      </c>
      <c r="AC258" s="66">
        <f t="shared" si="72"/>
        <v>144.72</v>
      </c>
      <c r="AD258" s="25">
        <v>0.037894907407407405</v>
      </c>
      <c r="AE258" s="25">
        <v>0.03617314814814815</v>
      </c>
      <c r="AF258" s="30">
        <f t="shared" si="73"/>
        <v>0.0017217592592592562</v>
      </c>
      <c r="AG258" s="32"/>
      <c r="AH258" s="32"/>
      <c r="AI258" s="32"/>
      <c r="AJ258" s="32"/>
      <c r="AK258" s="32"/>
      <c r="AL258" s="32"/>
      <c r="AM258" s="32"/>
      <c r="AN258" s="32">
        <v>2</v>
      </c>
      <c r="AO258" s="32"/>
      <c r="AP258" s="32"/>
      <c r="AQ258" s="32"/>
      <c r="AR258" s="32"/>
      <c r="AS258" s="32"/>
      <c r="AT258" s="32"/>
      <c r="AU258" s="32"/>
      <c r="AV258" s="32"/>
      <c r="AW258" s="32">
        <v>50</v>
      </c>
      <c r="AX258" s="32"/>
      <c r="AY258" s="31">
        <f t="shared" si="74"/>
        <v>52</v>
      </c>
      <c r="AZ258" s="38">
        <v>148.76</v>
      </c>
      <c r="BA258" s="78">
        <f t="shared" si="75"/>
        <v>200.76</v>
      </c>
      <c r="BB258" s="40">
        <f t="shared" si="76"/>
        <v>144.72</v>
      </c>
      <c r="BC258" s="32">
        <v>16</v>
      </c>
      <c r="BD258" s="27" t="s">
        <v>49</v>
      </c>
    </row>
    <row r="259" spans="1:56" ht="24.75" customHeight="1">
      <c r="A259" s="1">
        <v>17</v>
      </c>
      <c r="B259" s="63" t="s">
        <v>257</v>
      </c>
      <c r="C259" s="39" t="s">
        <v>264</v>
      </c>
      <c r="D259" s="24" t="s">
        <v>3</v>
      </c>
      <c r="E259" s="39" t="s">
        <v>263</v>
      </c>
      <c r="F259" s="47"/>
      <c r="G259" s="47"/>
      <c r="H259" s="26">
        <f t="shared" si="70"/>
        <v>0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28">
        <f t="shared" si="71"/>
        <v>0</v>
      </c>
      <c r="AB259" s="38" t="s">
        <v>389</v>
      </c>
      <c r="AC259" s="78" t="s">
        <v>389</v>
      </c>
      <c r="AD259" s="25">
        <v>0.011361342592592591</v>
      </c>
      <c r="AE259" s="25">
        <v>0.009753587962962962</v>
      </c>
      <c r="AF259" s="30">
        <f t="shared" si="73"/>
        <v>0.0016077546296296291</v>
      </c>
      <c r="AG259" s="32"/>
      <c r="AH259" s="32"/>
      <c r="AI259" s="32">
        <v>2</v>
      </c>
      <c r="AJ259" s="32"/>
      <c r="AK259" s="32"/>
      <c r="AL259" s="32"/>
      <c r="AM259" s="32"/>
      <c r="AN259" s="32">
        <v>2</v>
      </c>
      <c r="AO259" s="32"/>
      <c r="AP259" s="32"/>
      <c r="AQ259" s="32">
        <v>2</v>
      </c>
      <c r="AR259" s="32"/>
      <c r="AS259" s="32"/>
      <c r="AT259" s="32"/>
      <c r="AU259" s="32"/>
      <c r="AV259" s="32"/>
      <c r="AW259" s="32">
        <v>2</v>
      </c>
      <c r="AX259" s="32"/>
      <c r="AY259" s="31">
        <f t="shared" si="74"/>
        <v>8</v>
      </c>
      <c r="AZ259" s="38">
        <v>138.91</v>
      </c>
      <c r="BA259" s="78">
        <f t="shared" si="75"/>
        <v>146.91</v>
      </c>
      <c r="BB259" s="40">
        <v>146.91</v>
      </c>
      <c r="BC259" s="32">
        <v>17</v>
      </c>
      <c r="BD259" s="27" t="s">
        <v>49</v>
      </c>
    </row>
    <row r="260" spans="1:58" s="81" customFormat="1" ht="31.5" customHeight="1">
      <c r="A260" s="332"/>
      <c r="B260" s="332"/>
      <c r="C260" s="332"/>
      <c r="D260" s="332"/>
      <c r="E260" s="332"/>
      <c r="F260" s="332"/>
      <c r="G260" s="332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 s="332"/>
      <c r="U260" s="332"/>
      <c r="V260" s="332"/>
      <c r="W260" s="332"/>
      <c r="X260" s="332"/>
      <c r="Y260" s="332"/>
      <c r="Z260" s="332"/>
      <c r="AA260" s="332"/>
      <c r="AB260" s="332"/>
      <c r="AC260" s="332"/>
      <c r="AD260" s="332"/>
      <c r="AE260" s="332"/>
      <c r="AF260" s="332"/>
      <c r="AG260" s="332"/>
      <c r="AH260" s="332"/>
      <c r="AI260" s="332"/>
      <c r="AJ260" s="332"/>
      <c r="AK260" s="332"/>
      <c r="AL260" s="332"/>
      <c r="AM260" s="332"/>
      <c r="AN260" s="332"/>
      <c r="AO260" s="332"/>
      <c r="AP260" s="332"/>
      <c r="AQ260" s="332"/>
      <c r="AR260" s="332"/>
      <c r="AS260" s="332"/>
      <c r="AT260" s="332"/>
      <c r="AU260" s="332"/>
      <c r="AV260" s="332"/>
      <c r="AW260" s="332"/>
      <c r="AX260" s="332"/>
      <c r="AY260" s="332"/>
      <c r="AZ260" s="332"/>
      <c r="BA260" s="332"/>
      <c r="BB260" s="332"/>
      <c r="BC260" s="332"/>
      <c r="BD260" s="332"/>
      <c r="BE260" s="187"/>
      <c r="BF260" s="84"/>
    </row>
    <row r="261" spans="1:58" s="81" customFormat="1" ht="14.25" customHeight="1">
      <c r="A261" s="346" t="s">
        <v>296</v>
      </c>
      <c r="B261" s="346"/>
      <c r="C261" s="346"/>
      <c r="D261" s="346"/>
      <c r="E261" s="346"/>
      <c r="F261" s="346"/>
      <c r="G261" s="346"/>
      <c r="H261" s="346"/>
      <c r="I261" s="346"/>
      <c r="J261" s="346"/>
      <c r="K261" s="346"/>
      <c r="L261" s="346"/>
      <c r="M261" s="346"/>
      <c r="N261" s="346"/>
      <c r="O261" s="346"/>
      <c r="P261" s="346"/>
      <c r="Q261" s="346"/>
      <c r="R261" s="346"/>
      <c r="S261" s="346"/>
      <c r="T261" s="346"/>
      <c r="U261" s="346"/>
      <c r="V261" s="346"/>
      <c r="W261" s="346"/>
      <c r="X261" s="346"/>
      <c r="Y261" s="346"/>
      <c r="Z261" s="346"/>
      <c r="AA261" s="346"/>
      <c r="AB261" s="346"/>
      <c r="AC261" s="346"/>
      <c r="AD261" s="346"/>
      <c r="AE261" s="346"/>
      <c r="AF261" s="346"/>
      <c r="AG261" s="346"/>
      <c r="AH261" s="346"/>
      <c r="AI261" s="346"/>
      <c r="AJ261" s="346"/>
      <c r="AK261" s="346"/>
      <c r="AL261" s="346"/>
      <c r="AM261" s="346"/>
      <c r="AN261" s="346"/>
      <c r="AO261" s="346"/>
      <c r="AP261" s="346"/>
      <c r="AQ261" s="346"/>
      <c r="AR261" s="346"/>
      <c r="AS261" s="346"/>
      <c r="AT261" s="346"/>
      <c r="AU261" s="346"/>
      <c r="AV261" s="346"/>
      <c r="AW261" s="346"/>
      <c r="AX261" s="346"/>
      <c r="AY261" s="346"/>
      <c r="AZ261" s="346"/>
      <c r="BA261" s="346"/>
      <c r="BB261" s="346"/>
      <c r="BC261" s="346"/>
      <c r="BD261" s="346"/>
      <c r="BE261" s="4"/>
      <c r="BF261" s="84"/>
    </row>
    <row r="262" spans="1:58" s="82" customFormat="1" ht="14.25" customHeight="1">
      <c r="A262" s="346" t="s">
        <v>310</v>
      </c>
      <c r="B262" s="346"/>
      <c r="C262" s="346"/>
      <c r="D262" s="346"/>
      <c r="E262" s="346"/>
      <c r="F262" s="346"/>
      <c r="G262" s="346"/>
      <c r="H262" s="346"/>
      <c r="I262" s="346"/>
      <c r="J262" s="346"/>
      <c r="K262" s="346"/>
      <c r="L262" s="346"/>
      <c r="M262" s="346"/>
      <c r="N262" s="346"/>
      <c r="O262" s="346"/>
      <c r="P262" s="346"/>
      <c r="Q262" s="346"/>
      <c r="R262" s="346"/>
      <c r="S262" s="346"/>
      <c r="T262" s="346"/>
      <c r="U262" s="346"/>
      <c r="V262" s="346"/>
      <c r="W262" s="346"/>
      <c r="X262" s="346"/>
      <c r="Y262" s="346"/>
      <c r="Z262" s="346"/>
      <c r="AA262" s="346"/>
      <c r="AB262" s="346"/>
      <c r="AC262" s="346"/>
      <c r="AD262" s="346"/>
      <c r="AE262" s="346"/>
      <c r="AF262" s="346"/>
      <c r="AG262" s="346"/>
      <c r="AH262" s="346"/>
      <c r="AI262" s="346"/>
      <c r="AJ262" s="346"/>
      <c r="AK262" s="346"/>
      <c r="AL262" s="346"/>
      <c r="AM262" s="346"/>
      <c r="AN262" s="346"/>
      <c r="AO262" s="346"/>
      <c r="AP262" s="346"/>
      <c r="AQ262" s="346"/>
      <c r="AR262" s="346"/>
      <c r="AS262" s="346"/>
      <c r="AT262" s="346"/>
      <c r="AU262" s="346"/>
      <c r="AV262" s="346"/>
      <c r="AW262" s="346"/>
      <c r="AX262" s="346"/>
      <c r="AY262" s="346"/>
      <c r="AZ262" s="346"/>
      <c r="BA262" s="346"/>
      <c r="BB262" s="346"/>
      <c r="BC262" s="346"/>
      <c r="BD262" s="346"/>
      <c r="BE262" s="4"/>
      <c r="BF262" s="151"/>
    </row>
    <row r="263" spans="1:58" s="81" customFormat="1" ht="14.25" customHeight="1">
      <c r="A263" s="381" t="s">
        <v>315</v>
      </c>
      <c r="B263" s="381"/>
      <c r="C263" s="381"/>
      <c r="D263" s="381"/>
      <c r="E263" s="381"/>
      <c r="F263" s="381"/>
      <c r="G263" s="381"/>
      <c r="H263" s="381"/>
      <c r="I263" s="381"/>
      <c r="J263" s="381"/>
      <c r="K263" s="381"/>
      <c r="L263" s="381"/>
      <c r="M263" s="381"/>
      <c r="N263" s="381"/>
      <c r="O263" s="381"/>
      <c r="P263" s="381"/>
      <c r="Q263" s="381"/>
      <c r="R263" s="381"/>
      <c r="S263" s="381"/>
      <c r="T263" s="381"/>
      <c r="U263" s="381"/>
      <c r="V263" s="381"/>
      <c r="W263" s="381"/>
      <c r="X263" s="381"/>
      <c r="Y263" s="381"/>
      <c r="Z263" s="381"/>
      <c r="AA263" s="381"/>
      <c r="AB263" s="381"/>
      <c r="AC263" s="381"/>
      <c r="AD263" s="381"/>
      <c r="AE263" s="381"/>
      <c r="AF263" s="381"/>
      <c r="AG263" s="381"/>
      <c r="AH263" s="381"/>
      <c r="AI263" s="381"/>
      <c r="AJ263" s="381"/>
      <c r="AK263" s="381"/>
      <c r="AL263" s="381"/>
      <c r="AM263" s="381"/>
      <c r="AN263" s="381"/>
      <c r="AO263" s="381"/>
      <c r="AP263" s="381"/>
      <c r="AQ263" s="381"/>
      <c r="AR263" s="381"/>
      <c r="AS263" s="381"/>
      <c r="AT263" s="381"/>
      <c r="AU263" s="381"/>
      <c r="AV263" s="381"/>
      <c r="AW263" s="381"/>
      <c r="AX263" s="381"/>
      <c r="AY263" s="381"/>
      <c r="AZ263" s="381"/>
      <c r="BA263" s="381"/>
      <c r="BB263" s="381"/>
      <c r="BC263" s="381"/>
      <c r="BD263" s="381"/>
      <c r="BE263" s="185"/>
      <c r="BF263" s="84"/>
    </row>
    <row r="264" spans="1:58" s="81" customFormat="1" ht="12.75" customHeight="1">
      <c r="A264" s="80"/>
      <c r="B264" s="89" t="s">
        <v>297</v>
      </c>
      <c r="C264" s="89"/>
      <c r="D264" s="89"/>
      <c r="G264" s="179"/>
      <c r="H264" s="89"/>
      <c r="I264" s="89"/>
      <c r="J264" s="88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8"/>
      <c r="AF264" s="89"/>
      <c r="AG264" s="89"/>
      <c r="AH264" s="88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8"/>
      <c r="BB264" s="89"/>
      <c r="BC264" s="382" t="s">
        <v>311</v>
      </c>
      <c r="BD264" s="382"/>
      <c r="BE264" s="86"/>
      <c r="BF264" s="84"/>
    </row>
    <row r="265" spans="1:66" ht="17.25" customHeight="1">
      <c r="A265" s="375" t="s">
        <v>135</v>
      </c>
      <c r="B265" s="364" t="s">
        <v>12</v>
      </c>
      <c r="C265" s="379" t="s">
        <v>321</v>
      </c>
      <c r="D265" s="376" t="s">
        <v>13</v>
      </c>
      <c r="E265" s="13" t="s">
        <v>14</v>
      </c>
      <c r="F265" s="378" t="s">
        <v>15</v>
      </c>
      <c r="G265" s="369"/>
      <c r="H265" s="369"/>
      <c r="I265" s="369"/>
      <c r="J265" s="369"/>
      <c r="K265" s="369"/>
      <c r="L265" s="369"/>
      <c r="M265" s="369"/>
      <c r="N265" s="369"/>
      <c r="O265" s="369"/>
      <c r="P265" s="369"/>
      <c r="Q265" s="369"/>
      <c r="R265" s="369"/>
      <c r="S265" s="369"/>
      <c r="T265" s="369"/>
      <c r="U265" s="369"/>
      <c r="V265" s="369"/>
      <c r="W265" s="369"/>
      <c r="X265" s="369"/>
      <c r="Y265" s="369"/>
      <c r="Z265" s="370"/>
      <c r="AA265" s="366" t="s">
        <v>15</v>
      </c>
      <c r="AB265" s="367"/>
      <c r="AC265" s="368"/>
      <c r="AD265" s="369" t="s">
        <v>16</v>
      </c>
      <c r="AE265" s="369"/>
      <c r="AF265" s="369"/>
      <c r="AG265" s="369"/>
      <c r="AH265" s="369"/>
      <c r="AI265" s="369"/>
      <c r="AJ265" s="369"/>
      <c r="AK265" s="369"/>
      <c r="AL265" s="369"/>
      <c r="AM265" s="369"/>
      <c r="AN265" s="369"/>
      <c r="AO265" s="369"/>
      <c r="AP265" s="369"/>
      <c r="AQ265" s="369"/>
      <c r="AR265" s="369"/>
      <c r="AS265" s="369"/>
      <c r="AT265" s="369"/>
      <c r="AU265" s="369"/>
      <c r="AV265" s="369"/>
      <c r="AW265" s="369"/>
      <c r="AX265" s="370"/>
      <c r="AY265" s="371" t="s">
        <v>16</v>
      </c>
      <c r="AZ265" s="372"/>
      <c r="BA265" s="373"/>
      <c r="BB265" s="364" t="s">
        <v>48</v>
      </c>
      <c r="BC265" s="362" t="s">
        <v>17</v>
      </c>
      <c r="BD265" s="364" t="s">
        <v>133</v>
      </c>
      <c r="BE265" s="8"/>
      <c r="BF265" s="8"/>
      <c r="BG265" s="8"/>
      <c r="BH265" s="8"/>
      <c r="BI265" s="8"/>
      <c r="BJ265" s="8"/>
      <c r="BK265" s="8"/>
      <c r="BL265" s="8"/>
      <c r="BM265" s="8"/>
      <c r="BN265" s="8"/>
    </row>
    <row r="266" spans="1:66" ht="50.25" customHeight="1">
      <c r="A266" s="375"/>
      <c r="B266" s="365"/>
      <c r="C266" s="380"/>
      <c r="D266" s="377"/>
      <c r="E266" s="16" t="s">
        <v>18</v>
      </c>
      <c r="F266" s="17" t="s">
        <v>43</v>
      </c>
      <c r="G266" s="17" t="s">
        <v>44</v>
      </c>
      <c r="H266" s="18" t="s">
        <v>1</v>
      </c>
      <c r="I266" s="17">
        <v>1</v>
      </c>
      <c r="J266" s="17">
        <v>2</v>
      </c>
      <c r="K266" s="17">
        <v>3</v>
      </c>
      <c r="L266" s="17">
        <v>4</v>
      </c>
      <c r="M266" s="17">
        <v>5</v>
      </c>
      <c r="N266" s="17">
        <v>6</v>
      </c>
      <c r="O266" s="17">
        <v>7</v>
      </c>
      <c r="P266" s="17">
        <v>8</v>
      </c>
      <c r="Q266" s="17">
        <v>9</v>
      </c>
      <c r="R266" s="17">
        <v>10</v>
      </c>
      <c r="S266" s="17">
        <v>11</v>
      </c>
      <c r="T266" s="17">
        <v>12</v>
      </c>
      <c r="U266" s="17">
        <v>13</v>
      </c>
      <c r="V266" s="17">
        <v>14</v>
      </c>
      <c r="W266" s="17">
        <v>15</v>
      </c>
      <c r="X266" s="17">
        <v>16</v>
      </c>
      <c r="Y266" s="17">
        <v>17</v>
      </c>
      <c r="Z266" s="17">
        <v>18</v>
      </c>
      <c r="AA266" s="19" t="s">
        <v>2</v>
      </c>
      <c r="AB266" s="20" t="s">
        <v>1</v>
      </c>
      <c r="AC266" s="20" t="s">
        <v>45</v>
      </c>
      <c r="AD266" s="21" t="s">
        <v>43</v>
      </c>
      <c r="AE266" s="13" t="s">
        <v>44</v>
      </c>
      <c r="AF266" s="22" t="s">
        <v>1</v>
      </c>
      <c r="AG266" s="13">
        <v>1</v>
      </c>
      <c r="AH266" s="13">
        <v>2</v>
      </c>
      <c r="AI266" s="13">
        <v>3</v>
      </c>
      <c r="AJ266" s="13">
        <v>4</v>
      </c>
      <c r="AK266" s="13">
        <v>5</v>
      </c>
      <c r="AL266" s="13">
        <v>6</v>
      </c>
      <c r="AM266" s="13">
        <v>7</v>
      </c>
      <c r="AN266" s="13">
        <v>8</v>
      </c>
      <c r="AO266" s="13">
        <v>9</v>
      </c>
      <c r="AP266" s="13">
        <v>10</v>
      </c>
      <c r="AQ266" s="13">
        <v>11</v>
      </c>
      <c r="AR266" s="13">
        <v>12</v>
      </c>
      <c r="AS266" s="13">
        <v>13</v>
      </c>
      <c r="AT266" s="13">
        <v>14</v>
      </c>
      <c r="AU266" s="13">
        <v>15</v>
      </c>
      <c r="AV266" s="13">
        <v>16</v>
      </c>
      <c r="AW266" s="13">
        <v>17</v>
      </c>
      <c r="AX266" s="14">
        <v>18</v>
      </c>
      <c r="AY266" s="23" t="s">
        <v>2</v>
      </c>
      <c r="AZ266" s="19" t="s">
        <v>1</v>
      </c>
      <c r="BA266" s="149" t="s">
        <v>47</v>
      </c>
      <c r="BB266" s="374"/>
      <c r="BC266" s="363"/>
      <c r="BD266" s="365"/>
      <c r="BE266" s="8"/>
      <c r="BF266" s="8"/>
      <c r="BG266" s="8"/>
      <c r="BH266" s="8"/>
      <c r="BI266" s="8"/>
      <c r="BJ266" s="8"/>
      <c r="BK266" s="8"/>
      <c r="BL266" s="8"/>
      <c r="BM266" s="8"/>
      <c r="BN266" s="8"/>
    </row>
    <row r="267" spans="1:58" ht="24.75" customHeight="1">
      <c r="A267" s="1">
        <v>18</v>
      </c>
      <c r="B267" s="60" t="s">
        <v>179</v>
      </c>
      <c r="C267" s="24" t="s">
        <v>181</v>
      </c>
      <c r="D267" s="24" t="s">
        <v>73</v>
      </c>
      <c r="E267" s="24" t="s">
        <v>180</v>
      </c>
      <c r="F267" s="30">
        <v>0.04061724537037037</v>
      </c>
      <c r="G267" s="30">
        <v>0.03895833333333334</v>
      </c>
      <c r="H267" s="67">
        <f>SUM(F267-G267)</f>
        <v>0.0016589120370370317</v>
      </c>
      <c r="I267" s="32"/>
      <c r="J267" s="34"/>
      <c r="K267" s="32">
        <v>2</v>
      </c>
      <c r="L267" s="34">
        <v>2</v>
      </c>
      <c r="M267" s="32"/>
      <c r="N267" s="34">
        <v>2</v>
      </c>
      <c r="O267" s="32"/>
      <c r="P267" s="34">
        <v>2</v>
      </c>
      <c r="Q267" s="32"/>
      <c r="R267" s="34"/>
      <c r="S267" s="32"/>
      <c r="T267" s="34"/>
      <c r="U267" s="32"/>
      <c r="V267" s="34"/>
      <c r="W267" s="32"/>
      <c r="X267" s="34"/>
      <c r="Y267" s="32"/>
      <c r="Z267" s="34">
        <v>2</v>
      </c>
      <c r="AA267" s="28">
        <f>SUM(I267+J267+K267+L267+M267+N267+O267+P267+Q267+R267+S267+T267+U267+V267+W267+X267+Y267+Z267)</f>
        <v>10</v>
      </c>
      <c r="AB267" s="37">
        <v>143.33</v>
      </c>
      <c r="AC267" s="66">
        <f>SUM(AA267+AB267)</f>
        <v>153.33</v>
      </c>
      <c r="AD267" s="25">
        <v>0.00881087962962963</v>
      </c>
      <c r="AE267" s="25">
        <v>0.006968055555555556</v>
      </c>
      <c r="AF267" s="30">
        <f>SUM(AD267-AE267)</f>
        <v>0.001842824074074074</v>
      </c>
      <c r="AG267" s="32"/>
      <c r="AH267" s="32"/>
      <c r="AI267" s="32"/>
      <c r="AJ267" s="32">
        <v>2</v>
      </c>
      <c r="AK267" s="32"/>
      <c r="AL267" s="32"/>
      <c r="AM267" s="32"/>
      <c r="AN267" s="32"/>
      <c r="AO267" s="32"/>
      <c r="AP267" s="32">
        <v>2</v>
      </c>
      <c r="AQ267" s="32">
        <v>2</v>
      </c>
      <c r="AR267" s="32"/>
      <c r="AS267" s="32"/>
      <c r="AT267" s="32"/>
      <c r="AU267" s="32"/>
      <c r="AV267" s="32"/>
      <c r="AW267" s="32">
        <v>2</v>
      </c>
      <c r="AX267" s="32">
        <v>2</v>
      </c>
      <c r="AY267" s="31">
        <f>SUM(AG267+AH267+AI267+AJ267+AK267+AL267+AM267+AN267+AO267+AP267+AQ267+AR267+AS267+AT267+AU267+AV267+AW267+AX267)</f>
        <v>10</v>
      </c>
      <c r="AZ267" s="38">
        <v>159.22</v>
      </c>
      <c r="BA267" s="78">
        <f>SUM(AY267+AZ267)</f>
        <v>169.22</v>
      </c>
      <c r="BB267" s="40">
        <f>MIN(AA267+AB267,AY267+AZ267)</f>
        <v>153.33</v>
      </c>
      <c r="BC267" s="209">
        <v>18</v>
      </c>
      <c r="BD267" s="27" t="s">
        <v>49</v>
      </c>
      <c r="BE267" s="11"/>
      <c r="BF267" s="7"/>
    </row>
    <row r="268" spans="1:56" ht="24.75" customHeight="1">
      <c r="A268" s="1">
        <v>19</v>
      </c>
      <c r="B268" s="63" t="s">
        <v>293</v>
      </c>
      <c r="C268" s="39" t="s">
        <v>294</v>
      </c>
      <c r="D268" s="24" t="s">
        <v>174</v>
      </c>
      <c r="E268" s="39">
        <v>1</v>
      </c>
      <c r="F268" s="30">
        <v>0.042153240740740734</v>
      </c>
      <c r="G268" s="30">
        <v>0.040352430555555555</v>
      </c>
      <c r="H268" s="26">
        <f t="shared" si="70"/>
        <v>0.0018008101851851796</v>
      </c>
      <c r="I268" s="32"/>
      <c r="J268" s="32"/>
      <c r="K268" s="32"/>
      <c r="L268" s="32"/>
      <c r="M268" s="32"/>
      <c r="N268" s="32"/>
      <c r="O268" s="32"/>
      <c r="P268" s="32"/>
      <c r="Q268" s="32">
        <v>2</v>
      </c>
      <c r="R268" s="32"/>
      <c r="S268" s="32"/>
      <c r="T268" s="32"/>
      <c r="U268" s="32"/>
      <c r="V268" s="32"/>
      <c r="W268" s="32"/>
      <c r="X268" s="32"/>
      <c r="Y268" s="32">
        <v>2</v>
      </c>
      <c r="Z268" s="32"/>
      <c r="AA268" s="28">
        <f t="shared" si="71"/>
        <v>4</v>
      </c>
      <c r="AB268" s="37">
        <v>155.59</v>
      </c>
      <c r="AC268" s="66">
        <f t="shared" si="72"/>
        <v>159.59</v>
      </c>
      <c r="AD268" s="25">
        <v>0.010200578703703703</v>
      </c>
      <c r="AE268" s="25">
        <v>0.008388425925925926</v>
      </c>
      <c r="AF268" s="30">
        <f t="shared" si="73"/>
        <v>0.0018121527777777771</v>
      </c>
      <c r="AG268" s="32"/>
      <c r="AH268" s="32">
        <v>2</v>
      </c>
      <c r="AI268" s="32">
        <v>2</v>
      </c>
      <c r="AJ268" s="32">
        <v>2</v>
      </c>
      <c r="AK268" s="32"/>
      <c r="AL268" s="32"/>
      <c r="AM268" s="32">
        <v>2</v>
      </c>
      <c r="AN268" s="32">
        <v>2</v>
      </c>
      <c r="AO268" s="32"/>
      <c r="AP268" s="32"/>
      <c r="AQ268" s="32"/>
      <c r="AR268" s="32"/>
      <c r="AS268" s="32"/>
      <c r="AT268" s="32"/>
      <c r="AU268" s="32"/>
      <c r="AV268" s="32"/>
      <c r="AW268" s="32">
        <v>2</v>
      </c>
      <c r="AX268" s="32"/>
      <c r="AY268" s="31">
        <f t="shared" si="74"/>
        <v>12</v>
      </c>
      <c r="AZ268" s="38">
        <v>156.57</v>
      </c>
      <c r="BA268" s="78">
        <f t="shared" si="75"/>
        <v>168.57</v>
      </c>
      <c r="BB268" s="40">
        <f t="shared" si="76"/>
        <v>159.59</v>
      </c>
      <c r="BC268" s="32">
        <v>19</v>
      </c>
      <c r="BD268" s="27" t="s">
        <v>49</v>
      </c>
    </row>
    <row r="269" spans="1:56" ht="24.75" customHeight="1">
      <c r="A269" s="1">
        <v>20</v>
      </c>
      <c r="B269" s="63" t="s">
        <v>220</v>
      </c>
      <c r="C269" s="39" t="s">
        <v>319</v>
      </c>
      <c r="D269" s="24" t="s">
        <v>174</v>
      </c>
      <c r="E269" s="39" t="s">
        <v>222</v>
      </c>
      <c r="F269" s="47">
        <v>0.012944560185185186</v>
      </c>
      <c r="G269" s="47">
        <v>0.011130555555555555</v>
      </c>
      <c r="H269" s="26">
        <f t="shared" si="70"/>
        <v>0.0018140046296296307</v>
      </c>
      <c r="I269" s="32">
        <v>2</v>
      </c>
      <c r="J269" s="32"/>
      <c r="K269" s="32"/>
      <c r="L269" s="32"/>
      <c r="M269" s="32"/>
      <c r="N269" s="32"/>
      <c r="O269" s="32"/>
      <c r="P269" s="32"/>
      <c r="Q269" s="32">
        <v>2</v>
      </c>
      <c r="R269" s="32"/>
      <c r="S269" s="32"/>
      <c r="T269" s="32"/>
      <c r="U269" s="32"/>
      <c r="V269" s="32">
        <v>2</v>
      </c>
      <c r="W269" s="32"/>
      <c r="X269" s="32">
        <v>2</v>
      </c>
      <c r="Y269" s="32"/>
      <c r="Z269" s="32"/>
      <c r="AA269" s="28">
        <f t="shared" si="71"/>
        <v>8</v>
      </c>
      <c r="AB269" s="35">
        <v>156.73</v>
      </c>
      <c r="AC269" s="66">
        <f t="shared" si="72"/>
        <v>164.73</v>
      </c>
      <c r="AD269" s="25">
        <v>0.022863194444444446</v>
      </c>
      <c r="AE269" s="25">
        <v>0.020869328703703702</v>
      </c>
      <c r="AF269" s="30">
        <f t="shared" si="73"/>
        <v>0.001993865740740744</v>
      </c>
      <c r="AG269" s="32"/>
      <c r="AH269" s="32"/>
      <c r="AI269" s="32"/>
      <c r="AJ269" s="32"/>
      <c r="AK269" s="32"/>
      <c r="AL269" s="32"/>
      <c r="AM269" s="32"/>
      <c r="AN269" s="32">
        <v>2</v>
      </c>
      <c r="AO269" s="32">
        <v>2</v>
      </c>
      <c r="AP269" s="32"/>
      <c r="AQ269" s="32"/>
      <c r="AR269" s="32">
        <v>2</v>
      </c>
      <c r="AS269" s="32"/>
      <c r="AT269" s="32">
        <v>2</v>
      </c>
      <c r="AU269" s="32">
        <v>2</v>
      </c>
      <c r="AV269" s="32"/>
      <c r="AW269" s="32">
        <v>2</v>
      </c>
      <c r="AX269" s="32"/>
      <c r="AY269" s="31">
        <f t="shared" si="74"/>
        <v>12</v>
      </c>
      <c r="AZ269" s="38">
        <v>172.27</v>
      </c>
      <c r="BA269" s="78">
        <f t="shared" si="75"/>
        <v>184.27</v>
      </c>
      <c r="BB269" s="40">
        <f t="shared" si="76"/>
        <v>164.73</v>
      </c>
      <c r="BC269" s="32">
        <v>20</v>
      </c>
      <c r="BD269" s="27" t="s">
        <v>49</v>
      </c>
    </row>
    <row r="270" spans="1:56" ht="24.75" customHeight="1">
      <c r="A270" s="1">
        <v>21</v>
      </c>
      <c r="B270" s="63" t="s">
        <v>163</v>
      </c>
      <c r="C270" s="39" t="s">
        <v>164</v>
      </c>
      <c r="D270" s="24" t="s">
        <v>174</v>
      </c>
      <c r="E270" s="39" t="s">
        <v>165</v>
      </c>
      <c r="F270" s="47">
        <v>0.001979513888888889</v>
      </c>
      <c r="G270" s="47">
        <v>5.682870370370371E-05</v>
      </c>
      <c r="H270" s="26">
        <f t="shared" si="70"/>
        <v>0.0019226851851851855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28">
        <f t="shared" si="71"/>
        <v>0</v>
      </c>
      <c r="AB270" s="35">
        <v>166.12</v>
      </c>
      <c r="AC270" s="66">
        <f t="shared" si="72"/>
        <v>166.12</v>
      </c>
      <c r="AD270" s="25">
        <v>0.013165162037037036</v>
      </c>
      <c r="AE270" s="25">
        <v>0.011147222222222223</v>
      </c>
      <c r="AF270" s="30">
        <f t="shared" si="73"/>
        <v>0.0020179398148148127</v>
      </c>
      <c r="AG270" s="32"/>
      <c r="AH270" s="32"/>
      <c r="AI270" s="32"/>
      <c r="AJ270" s="32"/>
      <c r="AK270" s="32">
        <v>2</v>
      </c>
      <c r="AL270" s="32"/>
      <c r="AM270" s="32"/>
      <c r="AN270" s="32">
        <v>2</v>
      </c>
      <c r="AO270" s="32"/>
      <c r="AP270" s="32">
        <v>2</v>
      </c>
      <c r="AQ270" s="32"/>
      <c r="AR270" s="32">
        <v>2</v>
      </c>
      <c r="AS270" s="32"/>
      <c r="AT270" s="32"/>
      <c r="AU270" s="32"/>
      <c r="AV270" s="32"/>
      <c r="AW270" s="32"/>
      <c r="AX270" s="32"/>
      <c r="AY270" s="31">
        <f t="shared" si="74"/>
        <v>8</v>
      </c>
      <c r="AZ270" s="38">
        <v>174.35</v>
      </c>
      <c r="BA270" s="78">
        <f t="shared" si="75"/>
        <v>182.35</v>
      </c>
      <c r="BB270" s="40">
        <f t="shared" si="76"/>
        <v>166.12</v>
      </c>
      <c r="BC270" s="32">
        <v>21</v>
      </c>
      <c r="BD270" s="27"/>
    </row>
    <row r="271" spans="1:56" ht="24.75" customHeight="1">
      <c r="A271" s="1">
        <v>22</v>
      </c>
      <c r="B271" s="60" t="s">
        <v>206</v>
      </c>
      <c r="C271" s="24" t="s">
        <v>189</v>
      </c>
      <c r="D271" s="24" t="s">
        <v>5</v>
      </c>
      <c r="E271" s="2" t="s">
        <v>175</v>
      </c>
      <c r="F271" s="30">
        <v>0.029768402777777783</v>
      </c>
      <c r="G271" s="30">
        <v>0.027802662037037042</v>
      </c>
      <c r="H271" s="26">
        <f t="shared" si="70"/>
        <v>0.00196574074074074</v>
      </c>
      <c r="I271" s="32"/>
      <c r="J271" s="32">
        <v>2</v>
      </c>
      <c r="K271" s="32"/>
      <c r="L271" s="32"/>
      <c r="M271" s="32"/>
      <c r="N271" s="32"/>
      <c r="O271" s="32"/>
      <c r="P271" s="32">
        <v>2</v>
      </c>
      <c r="Q271" s="32"/>
      <c r="R271" s="32"/>
      <c r="S271" s="32"/>
      <c r="T271" s="32"/>
      <c r="U271" s="32"/>
      <c r="V271" s="32"/>
      <c r="W271" s="32"/>
      <c r="X271" s="32"/>
      <c r="Y271" s="32">
        <v>2</v>
      </c>
      <c r="Z271" s="32"/>
      <c r="AA271" s="28">
        <f t="shared" si="71"/>
        <v>6</v>
      </c>
      <c r="AB271" s="37">
        <v>169.84</v>
      </c>
      <c r="AC271" s="66">
        <f t="shared" si="72"/>
        <v>175.84</v>
      </c>
      <c r="AD271" s="25">
        <v>0.0394369212962963</v>
      </c>
      <c r="AE271" s="25">
        <v>0.037557986111111115</v>
      </c>
      <c r="AF271" s="30">
        <f t="shared" si="73"/>
        <v>0.0018789351851851849</v>
      </c>
      <c r="AG271" s="32"/>
      <c r="AH271" s="32"/>
      <c r="AI271" s="32"/>
      <c r="AJ271" s="32">
        <v>2</v>
      </c>
      <c r="AK271" s="32"/>
      <c r="AL271" s="32"/>
      <c r="AM271" s="32"/>
      <c r="AN271" s="32">
        <v>2</v>
      </c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1">
        <f t="shared" si="74"/>
        <v>4</v>
      </c>
      <c r="AZ271" s="38">
        <v>162.34</v>
      </c>
      <c r="BA271" s="78">
        <f t="shared" si="75"/>
        <v>166.34</v>
      </c>
      <c r="BB271" s="40">
        <f t="shared" si="76"/>
        <v>166.34</v>
      </c>
      <c r="BC271" s="32">
        <v>22</v>
      </c>
      <c r="BD271" s="27"/>
    </row>
    <row r="272" spans="1:56" ht="24.75" customHeight="1">
      <c r="A272" s="1">
        <v>23</v>
      </c>
      <c r="B272" s="74" t="s">
        <v>241</v>
      </c>
      <c r="C272" s="75" t="s">
        <v>242</v>
      </c>
      <c r="D272" s="76" t="s">
        <v>174</v>
      </c>
      <c r="E272" s="75" t="s">
        <v>243</v>
      </c>
      <c r="F272" s="30">
        <v>0.02708113425925926</v>
      </c>
      <c r="G272" s="30">
        <v>0.02502222222222222</v>
      </c>
      <c r="H272" s="26">
        <f t="shared" si="70"/>
        <v>0.0020589120370370396</v>
      </c>
      <c r="I272" s="32"/>
      <c r="J272" s="32"/>
      <c r="K272" s="32"/>
      <c r="L272" s="32"/>
      <c r="M272" s="32"/>
      <c r="N272" s="32"/>
      <c r="O272" s="32">
        <v>2</v>
      </c>
      <c r="P272" s="32">
        <v>2</v>
      </c>
      <c r="Q272" s="32"/>
      <c r="R272" s="32"/>
      <c r="S272" s="32">
        <v>2</v>
      </c>
      <c r="T272" s="32"/>
      <c r="U272" s="32"/>
      <c r="V272" s="32"/>
      <c r="W272" s="32"/>
      <c r="X272" s="32"/>
      <c r="Y272" s="32"/>
      <c r="Z272" s="32"/>
      <c r="AA272" s="28">
        <f t="shared" si="71"/>
        <v>6</v>
      </c>
      <c r="AB272" s="37">
        <v>177.89</v>
      </c>
      <c r="AC272" s="66">
        <f t="shared" si="72"/>
        <v>183.89</v>
      </c>
      <c r="AD272" s="25">
        <v>0.036706481481481486</v>
      </c>
      <c r="AE272" s="25">
        <v>0.034747106481481486</v>
      </c>
      <c r="AF272" s="30">
        <f t="shared" si="73"/>
        <v>0.0019593749999999993</v>
      </c>
      <c r="AG272" s="32"/>
      <c r="AH272" s="32"/>
      <c r="AI272" s="32"/>
      <c r="AJ272" s="32"/>
      <c r="AK272" s="32"/>
      <c r="AL272" s="32"/>
      <c r="AM272" s="32"/>
      <c r="AN272" s="32">
        <v>2</v>
      </c>
      <c r="AO272" s="32"/>
      <c r="AP272" s="32"/>
      <c r="AQ272" s="32">
        <v>2</v>
      </c>
      <c r="AR272" s="32"/>
      <c r="AS272" s="32"/>
      <c r="AT272" s="32"/>
      <c r="AU272" s="32"/>
      <c r="AV272" s="32"/>
      <c r="AW272" s="32">
        <v>2</v>
      </c>
      <c r="AX272" s="32"/>
      <c r="AY272" s="31">
        <f t="shared" si="74"/>
        <v>6</v>
      </c>
      <c r="AZ272" s="38">
        <v>169.29</v>
      </c>
      <c r="BA272" s="78">
        <f t="shared" si="75"/>
        <v>175.29</v>
      </c>
      <c r="BB272" s="40">
        <f t="shared" si="76"/>
        <v>175.29</v>
      </c>
      <c r="BC272" s="32">
        <v>23</v>
      </c>
      <c r="BD272" s="27"/>
    </row>
    <row r="273" spans="1:56" ht="24.75" customHeight="1">
      <c r="A273" s="1">
        <v>24</v>
      </c>
      <c r="B273" s="60" t="s">
        <v>216</v>
      </c>
      <c r="C273" s="24" t="s">
        <v>217</v>
      </c>
      <c r="D273" s="24" t="s">
        <v>5</v>
      </c>
      <c r="E273" s="2" t="s">
        <v>218</v>
      </c>
      <c r="F273" s="30">
        <v>0.02836701388888889</v>
      </c>
      <c r="G273" s="30">
        <v>0.026420833333333334</v>
      </c>
      <c r="H273" s="26">
        <f t="shared" si="70"/>
        <v>0.0019461805555555552</v>
      </c>
      <c r="I273" s="32">
        <v>2</v>
      </c>
      <c r="J273" s="32"/>
      <c r="K273" s="32"/>
      <c r="L273" s="32"/>
      <c r="M273" s="32"/>
      <c r="N273" s="32"/>
      <c r="O273" s="32">
        <v>2</v>
      </c>
      <c r="P273" s="32"/>
      <c r="Q273" s="32"/>
      <c r="R273" s="32"/>
      <c r="S273" s="32"/>
      <c r="T273" s="32"/>
      <c r="U273" s="32"/>
      <c r="V273" s="32">
        <v>2</v>
      </c>
      <c r="W273" s="32"/>
      <c r="X273" s="32">
        <v>2</v>
      </c>
      <c r="Y273" s="32"/>
      <c r="Z273" s="32"/>
      <c r="AA273" s="28">
        <f t="shared" si="71"/>
        <v>8</v>
      </c>
      <c r="AB273" s="37">
        <v>168.15</v>
      </c>
      <c r="AC273" s="66">
        <f t="shared" si="72"/>
        <v>176.15</v>
      </c>
      <c r="AD273" s="25">
        <v>0.03808923611111111</v>
      </c>
      <c r="AE273" s="25">
        <v>0.036148842592592594</v>
      </c>
      <c r="AF273" s="30">
        <f t="shared" si="73"/>
        <v>0.0019403935185185184</v>
      </c>
      <c r="AG273" s="32"/>
      <c r="AH273" s="32"/>
      <c r="AI273" s="32"/>
      <c r="AJ273" s="32"/>
      <c r="AK273" s="32">
        <v>2</v>
      </c>
      <c r="AL273" s="32">
        <v>2</v>
      </c>
      <c r="AM273" s="32"/>
      <c r="AN273" s="32">
        <v>2</v>
      </c>
      <c r="AO273" s="32"/>
      <c r="AP273" s="32"/>
      <c r="AQ273" s="32"/>
      <c r="AR273" s="32"/>
      <c r="AS273" s="32"/>
      <c r="AT273" s="32"/>
      <c r="AU273" s="32"/>
      <c r="AV273" s="32">
        <v>2</v>
      </c>
      <c r="AW273" s="32"/>
      <c r="AX273" s="32"/>
      <c r="AY273" s="31">
        <f t="shared" si="74"/>
        <v>8</v>
      </c>
      <c r="AZ273" s="38">
        <v>167.65</v>
      </c>
      <c r="BA273" s="78">
        <f t="shared" si="75"/>
        <v>175.65</v>
      </c>
      <c r="BB273" s="40">
        <f t="shared" si="76"/>
        <v>175.65</v>
      </c>
      <c r="BC273" s="32">
        <v>24</v>
      </c>
      <c r="BD273" s="27"/>
    </row>
    <row r="274" spans="1:56" ht="24.75" customHeight="1">
      <c r="A274" s="1">
        <v>25</v>
      </c>
      <c r="B274" s="63" t="s">
        <v>320</v>
      </c>
      <c r="C274" s="39" t="s">
        <v>226</v>
      </c>
      <c r="D274" s="24" t="s">
        <v>3</v>
      </c>
      <c r="E274" s="39" t="s">
        <v>227</v>
      </c>
      <c r="F274" s="30">
        <v>0.014487962962962961</v>
      </c>
      <c r="G274" s="30">
        <v>0.012522106481481483</v>
      </c>
      <c r="H274" s="26">
        <f t="shared" si="70"/>
        <v>0.001965856481481478</v>
      </c>
      <c r="I274" s="32"/>
      <c r="J274" s="32">
        <v>2</v>
      </c>
      <c r="K274" s="32"/>
      <c r="L274" s="32">
        <v>2</v>
      </c>
      <c r="M274" s="32">
        <v>2</v>
      </c>
      <c r="N274" s="32"/>
      <c r="O274" s="32">
        <v>2</v>
      </c>
      <c r="P274" s="32"/>
      <c r="Q274" s="32"/>
      <c r="R274" s="32"/>
      <c r="S274" s="32">
        <v>2</v>
      </c>
      <c r="T274" s="32"/>
      <c r="U274" s="32"/>
      <c r="V274" s="32"/>
      <c r="W274" s="32"/>
      <c r="X274" s="32"/>
      <c r="Y274" s="32"/>
      <c r="Z274" s="32"/>
      <c r="AA274" s="28">
        <f t="shared" si="71"/>
        <v>10</v>
      </c>
      <c r="AB274" s="35">
        <v>169.85</v>
      </c>
      <c r="AC274" s="66">
        <f t="shared" si="72"/>
        <v>179.85</v>
      </c>
      <c r="AD274" s="25">
        <v>0.024320138888888888</v>
      </c>
      <c r="AE274" s="25">
        <v>0.022272453703703704</v>
      </c>
      <c r="AF274" s="30">
        <f t="shared" si="73"/>
        <v>0.0020476851851851836</v>
      </c>
      <c r="AG274" s="32"/>
      <c r="AH274" s="32">
        <v>2</v>
      </c>
      <c r="AI274" s="32"/>
      <c r="AJ274" s="32">
        <v>2</v>
      </c>
      <c r="AK274" s="32"/>
      <c r="AL274" s="32">
        <v>2</v>
      </c>
      <c r="AM274" s="32"/>
      <c r="AN274" s="32">
        <v>2</v>
      </c>
      <c r="AO274" s="32">
        <v>2</v>
      </c>
      <c r="AP274" s="32">
        <v>2</v>
      </c>
      <c r="AQ274" s="32"/>
      <c r="AR274" s="32">
        <v>2</v>
      </c>
      <c r="AS274" s="32"/>
      <c r="AT274" s="32"/>
      <c r="AU274" s="32">
        <v>2</v>
      </c>
      <c r="AV274" s="32"/>
      <c r="AW274" s="32"/>
      <c r="AX274" s="32"/>
      <c r="AY274" s="31">
        <f t="shared" si="74"/>
        <v>16</v>
      </c>
      <c r="AZ274" s="38">
        <v>176.92</v>
      </c>
      <c r="BA274" s="78">
        <f t="shared" si="75"/>
        <v>192.92</v>
      </c>
      <c r="BB274" s="40">
        <f t="shared" si="76"/>
        <v>179.85</v>
      </c>
      <c r="BC274" s="32">
        <v>25</v>
      </c>
      <c r="BD274" s="27"/>
    </row>
    <row r="275" spans="1:57" ht="24.75" customHeight="1">
      <c r="A275" s="1">
        <v>26</v>
      </c>
      <c r="B275" s="60" t="s">
        <v>207</v>
      </c>
      <c r="C275" s="24" t="s">
        <v>188</v>
      </c>
      <c r="D275" s="24" t="s">
        <v>5</v>
      </c>
      <c r="E275" s="2" t="s">
        <v>215</v>
      </c>
      <c r="F275" s="30">
        <v>0.007567824074074074</v>
      </c>
      <c r="G275" s="30">
        <v>0.005589351851851852</v>
      </c>
      <c r="H275" s="26">
        <f t="shared" si="70"/>
        <v>0.0019784722222222217</v>
      </c>
      <c r="I275" s="32">
        <v>2</v>
      </c>
      <c r="J275" s="32">
        <v>2</v>
      </c>
      <c r="K275" s="32"/>
      <c r="L275" s="32">
        <v>2</v>
      </c>
      <c r="M275" s="32"/>
      <c r="N275" s="32"/>
      <c r="O275" s="32"/>
      <c r="P275" s="32">
        <v>2</v>
      </c>
      <c r="Q275" s="32"/>
      <c r="R275" s="32">
        <v>2</v>
      </c>
      <c r="S275" s="32"/>
      <c r="T275" s="32"/>
      <c r="U275" s="32"/>
      <c r="V275" s="32">
        <v>2</v>
      </c>
      <c r="W275" s="32"/>
      <c r="X275" s="32"/>
      <c r="Y275" s="32">
        <v>50</v>
      </c>
      <c r="Z275" s="32"/>
      <c r="AA275" s="28">
        <f t="shared" si="71"/>
        <v>62</v>
      </c>
      <c r="AB275" s="35">
        <v>170.94</v>
      </c>
      <c r="AC275" s="66">
        <f t="shared" si="72"/>
        <v>232.94</v>
      </c>
      <c r="AD275" s="25">
        <v>0.018693287037037036</v>
      </c>
      <c r="AE275" s="25">
        <v>0.01668263888888889</v>
      </c>
      <c r="AF275" s="30">
        <f t="shared" si="73"/>
        <v>0.002010648148148147</v>
      </c>
      <c r="AG275" s="32"/>
      <c r="AH275" s="32"/>
      <c r="AI275" s="32">
        <v>2</v>
      </c>
      <c r="AJ275" s="32"/>
      <c r="AK275" s="32"/>
      <c r="AL275" s="32">
        <v>2</v>
      </c>
      <c r="AM275" s="32">
        <v>2</v>
      </c>
      <c r="AN275" s="32">
        <v>2</v>
      </c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1">
        <f t="shared" si="74"/>
        <v>8</v>
      </c>
      <c r="AZ275" s="38">
        <v>173.72</v>
      </c>
      <c r="BA275" s="78">
        <f t="shared" si="75"/>
        <v>181.72</v>
      </c>
      <c r="BB275" s="40">
        <f t="shared" si="76"/>
        <v>181.72</v>
      </c>
      <c r="BC275" s="32">
        <v>26</v>
      </c>
      <c r="BD275" s="27"/>
      <c r="BE275" s="8"/>
    </row>
    <row r="276" spans="1:57" ht="24.75" customHeight="1">
      <c r="A276" s="1">
        <v>27</v>
      </c>
      <c r="B276" s="77" t="s">
        <v>284</v>
      </c>
      <c r="C276" s="2" t="s">
        <v>285</v>
      </c>
      <c r="D276" s="24" t="s">
        <v>11</v>
      </c>
      <c r="E276" s="24" t="s">
        <v>280</v>
      </c>
      <c r="F276" s="47">
        <v>0.02702152777777778</v>
      </c>
      <c r="G276" s="30">
        <v>0.025030671296296297</v>
      </c>
      <c r="H276" s="26">
        <f t="shared" si="70"/>
        <v>0.0019908564814814823</v>
      </c>
      <c r="I276" s="32"/>
      <c r="J276" s="32">
        <v>2</v>
      </c>
      <c r="K276" s="32">
        <v>2</v>
      </c>
      <c r="L276" s="32">
        <v>2</v>
      </c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>
        <v>2</v>
      </c>
      <c r="X276" s="32"/>
      <c r="Y276" s="32">
        <v>2</v>
      </c>
      <c r="Z276" s="32"/>
      <c r="AA276" s="28">
        <f t="shared" si="71"/>
        <v>10</v>
      </c>
      <c r="AB276" s="35">
        <v>172.01</v>
      </c>
      <c r="AC276" s="66">
        <f t="shared" si="72"/>
        <v>182.01</v>
      </c>
      <c r="AD276" s="25"/>
      <c r="AE276" s="25"/>
      <c r="AF276" s="30">
        <f t="shared" si="73"/>
        <v>0</v>
      </c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1">
        <f t="shared" si="74"/>
        <v>0</v>
      </c>
      <c r="AZ276" s="38" t="s">
        <v>389</v>
      </c>
      <c r="BA276" s="78" t="s">
        <v>389</v>
      </c>
      <c r="BB276" s="40">
        <v>182.01</v>
      </c>
      <c r="BC276" s="32">
        <v>27</v>
      </c>
      <c r="BD276" s="27"/>
      <c r="BE276" s="8"/>
    </row>
    <row r="277" spans="1:57" ht="24.75" customHeight="1">
      <c r="A277" s="1">
        <v>28</v>
      </c>
      <c r="B277" s="60" t="s">
        <v>292</v>
      </c>
      <c r="C277" s="24" t="s">
        <v>209</v>
      </c>
      <c r="D277" s="24" t="s">
        <v>5</v>
      </c>
      <c r="E277" s="2" t="s">
        <v>214</v>
      </c>
      <c r="F277" s="30">
        <v>0.0381400462962963</v>
      </c>
      <c r="G277" s="30">
        <v>0.03613229166666667</v>
      </c>
      <c r="H277" s="26">
        <f t="shared" si="70"/>
        <v>0.0020077546296296267</v>
      </c>
      <c r="I277" s="32"/>
      <c r="J277" s="32"/>
      <c r="K277" s="32">
        <v>2</v>
      </c>
      <c r="L277" s="32"/>
      <c r="M277" s="32"/>
      <c r="N277" s="32">
        <v>2</v>
      </c>
      <c r="O277" s="32"/>
      <c r="P277" s="32">
        <v>2</v>
      </c>
      <c r="Q277" s="32"/>
      <c r="R277" s="32">
        <v>2</v>
      </c>
      <c r="S277" s="32"/>
      <c r="T277" s="32"/>
      <c r="U277" s="32"/>
      <c r="V277" s="32">
        <v>2</v>
      </c>
      <c r="W277" s="32"/>
      <c r="X277" s="32">
        <v>2</v>
      </c>
      <c r="Y277" s="32"/>
      <c r="Z277" s="32"/>
      <c r="AA277" s="28">
        <f t="shared" si="71"/>
        <v>12</v>
      </c>
      <c r="AB277" s="37">
        <v>173.47</v>
      </c>
      <c r="AC277" s="66">
        <f t="shared" si="72"/>
        <v>185.47</v>
      </c>
      <c r="AD277" s="25">
        <v>0.0061525462962962974</v>
      </c>
      <c r="AE277" s="25">
        <v>0.004196527777777777</v>
      </c>
      <c r="AF277" s="30">
        <f t="shared" si="73"/>
        <v>0.00195601851851852</v>
      </c>
      <c r="AG277" s="32"/>
      <c r="AH277" s="32">
        <v>2</v>
      </c>
      <c r="AI277" s="32"/>
      <c r="AJ277" s="32"/>
      <c r="AK277" s="32">
        <v>2</v>
      </c>
      <c r="AL277" s="32">
        <v>2</v>
      </c>
      <c r="AM277" s="32"/>
      <c r="AN277" s="32">
        <v>2</v>
      </c>
      <c r="AO277" s="32"/>
      <c r="AP277" s="32">
        <v>2</v>
      </c>
      <c r="AQ277" s="32"/>
      <c r="AR277" s="32"/>
      <c r="AS277" s="32"/>
      <c r="AT277" s="32">
        <v>2</v>
      </c>
      <c r="AU277" s="32"/>
      <c r="AV277" s="32">
        <v>2</v>
      </c>
      <c r="AW277" s="32">
        <v>2</v>
      </c>
      <c r="AX277" s="32"/>
      <c r="AY277" s="31">
        <f t="shared" si="74"/>
        <v>16</v>
      </c>
      <c r="AZ277" s="38">
        <v>169</v>
      </c>
      <c r="BA277" s="78">
        <f t="shared" si="75"/>
        <v>185</v>
      </c>
      <c r="BB277" s="40">
        <f t="shared" si="76"/>
        <v>185</v>
      </c>
      <c r="BC277" s="32">
        <v>28</v>
      </c>
      <c r="BD277" s="27"/>
      <c r="BE277" s="8"/>
    </row>
    <row r="278" spans="1:57" ht="24.75" customHeight="1">
      <c r="A278" s="1">
        <v>29</v>
      </c>
      <c r="B278" s="60" t="s">
        <v>208</v>
      </c>
      <c r="C278" s="24" t="s">
        <v>209</v>
      </c>
      <c r="D278" s="24" t="s">
        <v>5</v>
      </c>
      <c r="E278" s="2" t="s">
        <v>7</v>
      </c>
      <c r="F278" s="47">
        <v>0.020112962962962964</v>
      </c>
      <c r="G278" s="47">
        <v>0.018086111111111112</v>
      </c>
      <c r="H278" s="26">
        <f t="shared" si="70"/>
        <v>0.0020268518518518526</v>
      </c>
      <c r="I278" s="32"/>
      <c r="J278" s="32">
        <v>2</v>
      </c>
      <c r="K278" s="32">
        <v>2</v>
      </c>
      <c r="L278" s="32"/>
      <c r="M278" s="32"/>
      <c r="N278" s="32">
        <v>2</v>
      </c>
      <c r="O278" s="32"/>
      <c r="P278" s="32">
        <v>2</v>
      </c>
      <c r="Q278" s="32"/>
      <c r="R278" s="32">
        <v>2</v>
      </c>
      <c r="S278" s="32">
        <v>2</v>
      </c>
      <c r="T278" s="32">
        <v>2</v>
      </c>
      <c r="U278" s="32"/>
      <c r="V278" s="32">
        <v>2</v>
      </c>
      <c r="W278" s="32"/>
      <c r="X278" s="32"/>
      <c r="Y278" s="32">
        <v>2</v>
      </c>
      <c r="Z278" s="32">
        <v>2</v>
      </c>
      <c r="AA278" s="28">
        <f t="shared" si="71"/>
        <v>20</v>
      </c>
      <c r="AB278" s="35">
        <v>175.12</v>
      </c>
      <c r="AC278" s="66">
        <f t="shared" si="72"/>
        <v>195.12</v>
      </c>
      <c r="AD278" s="25">
        <v>0.03141342592592593</v>
      </c>
      <c r="AE278" s="25">
        <v>0.02919618055555555</v>
      </c>
      <c r="AF278" s="30">
        <f t="shared" si="73"/>
        <v>0.0022172453703703764</v>
      </c>
      <c r="AG278" s="32">
        <v>2</v>
      </c>
      <c r="AH278" s="32">
        <v>2</v>
      </c>
      <c r="AI278" s="32">
        <v>2</v>
      </c>
      <c r="AJ278" s="32"/>
      <c r="AK278" s="32"/>
      <c r="AL278" s="32">
        <v>2</v>
      </c>
      <c r="AM278" s="32">
        <v>2</v>
      </c>
      <c r="AN278" s="32">
        <v>2</v>
      </c>
      <c r="AO278" s="32">
        <v>2</v>
      </c>
      <c r="AP278" s="32">
        <v>2</v>
      </c>
      <c r="AQ278" s="32">
        <v>2</v>
      </c>
      <c r="AR278" s="32">
        <v>2</v>
      </c>
      <c r="AS278" s="32"/>
      <c r="AT278" s="32">
        <v>2</v>
      </c>
      <c r="AU278" s="32"/>
      <c r="AV278" s="32"/>
      <c r="AW278" s="32">
        <v>2</v>
      </c>
      <c r="AX278" s="32"/>
      <c r="AY278" s="31">
        <f t="shared" si="74"/>
        <v>24</v>
      </c>
      <c r="AZ278" s="38">
        <v>191.57</v>
      </c>
      <c r="BA278" s="78">
        <f t="shared" si="75"/>
        <v>215.57</v>
      </c>
      <c r="BB278" s="40">
        <f t="shared" si="76"/>
        <v>195.12</v>
      </c>
      <c r="BC278" s="32">
        <v>29</v>
      </c>
      <c r="BD278" s="27"/>
      <c r="BE278" s="8"/>
    </row>
    <row r="279" spans="1:57" ht="24.75" customHeight="1">
      <c r="A279" s="1">
        <v>30</v>
      </c>
      <c r="B279" s="74" t="s">
        <v>247</v>
      </c>
      <c r="C279" s="75" t="s">
        <v>248</v>
      </c>
      <c r="D279" s="76" t="s">
        <v>174</v>
      </c>
      <c r="E279" s="75" t="s">
        <v>249</v>
      </c>
      <c r="F279" s="47">
        <v>0.0036212962962962965</v>
      </c>
      <c r="G279" s="47">
        <v>0.001428935185185185</v>
      </c>
      <c r="H279" s="26">
        <f t="shared" si="70"/>
        <v>0.0021923611111111115</v>
      </c>
      <c r="I279" s="32"/>
      <c r="J279" s="32">
        <v>2</v>
      </c>
      <c r="K279" s="32"/>
      <c r="L279" s="32"/>
      <c r="M279" s="32"/>
      <c r="N279" s="32"/>
      <c r="O279" s="32"/>
      <c r="P279" s="32"/>
      <c r="Q279" s="32">
        <v>2</v>
      </c>
      <c r="R279" s="32"/>
      <c r="S279" s="32"/>
      <c r="T279" s="32"/>
      <c r="U279" s="32"/>
      <c r="V279" s="32"/>
      <c r="W279" s="32"/>
      <c r="X279" s="32"/>
      <c r="Y279" s="32">
        <v>2</v>
      </c>
      <c r="Z279" s="32"/>
      <c r="AA279" s="28">
        <f t="shared" si="71"/>
        <v>6</v>
      </c>
      <c r="AB279" s="35">
        <v>189.42</v>
      </c>
      <c r="AC279" s="66">
        <f t="shared" si="72"/>
        <v>195.42</v>
      </c>
      <c r="AD279" s="25">
        <v>0.014738541666666667</v>
      </c>
      <c r="AE279" s="25">
        <v>0.01252986111111111</v>
      </c>
      <c r="AF279" s="30">
        <f t="shared" si="73"/>
        <v>0.0022086805555555575</v>
      </c>
      <c r="AG279" s="32"/>
      <c r="AH279" s="32"/>
      <c r="AI279" s="32">
        <v>2</v>
      </c>
      <c r="AJ279" s="32"/>
      <c r="AK279" s="32"/>
      <c r="AL279" s="32"/>
      <c r="AM279" s="32"/>
      <c r="AN279" s="32"/>
      <c r="AO279" s="32"/>
      <c r="AP279" s="32"/>
      <c r="AQ279" s="32"/>
      <c r="AR279" s="32">
        <v>2</v>
      </c>
      <c r="AS279" s="32"/>
      <c r="AT279" s="32"/>
      <c r="AU279" s="32"/>
      <c r="AV279" s="32"/>
      <c r="AW279" s="32">
        <v>2</v>
      </c>
      <c r="AX279" s="32"/>
      <c r="AY279" s="31">
        <f t="shared" si="74"/>
        <v>6</v>
      </c>
      <c r="AZ279" s="38">
        <v>190.83</v>
      </c>
      <c r="BA279" s="78">
        <f t="shared" si="75"/>
        <v>196.83</v>
      </c>
      <c r="BB279" s="40">
        <f t="shared" si="76"/>
        <v>195.42</v>
      </c>
      <c r="BC279" s="32">
        <v>30</v>
      </c>
      <c r="BD279" s="27"/>
      <c r="BE279" s="8"/>
    </row>
    <row r="280" spans="1:57" ht="24.75" customHeight="1">
      <c r="A280" s="1">
        <v>31</v>
      </c>
      <c r="B280" s="60" t="s">
        <v>223</v>
      </c>
      <c r="C280" s="24" t="s">
        <v>224</v>
      </c>
      <c r="D280" s="39" t="s">
        <v>3</v>
      </c>
      <c r="E280" s="24" t="s">
        <v>225</v>
      </c>
      <c r="F280" s="30">
        <v>0.03440648148148148</v>
      </c>
      <c r="G280" s="30">
        <v>0.03199756944444445</v>
      </c>
      <c r="H280" s="26">
        <f t="shared" si="70"/>
        <v>0.0024089120370370323</v>
      </c>
      <c r="I280" s="32"/>
      <c r="J280" s="32">
        <v>2</v>
      </c>
      <c r="K280" s="32">
        <v>2</v>
      </c>
      <c r="L280" s="32"/>
      <c r="M280" s="32"/>
      <c r="N280" s="32"/>
      <c r="O280" s="32"/>
      <c r="P280" s="32">
        <v>2</v>
      </c>
      <c r="Q280" s="32"/>
      <c r="R280" s="32">
        <v>2</v>
      </c>
      <c r="S280" s="32"/>
      <c r="T280" s="32"/>
      <c r="U280" s="32"/>
      <c r="V280" s="32"/>
      <c r="W280" s="32"/>
      <c r="X280" s="32"/>
      <c r="Y280" s="32"/>
      <c r="Z280" s="32"/>
      <c r="AA280" s="28">
        <f t="shared" si="71"/>
        <v>8</v>
      </c>
      <c r="AB280" s="37">
        <v>208.13</v>
      </c>
      <c r="AC280" s="66">
        <f t="shared" si="72"/>
        <v>216.13</v>
      </c>
      <c r="AD280" s="25">
        <v>0.0023256944444444445</v>
      </c>
      <c r="AE280" s="25">
        <v>3.020833333333333E-05</v>
      </c>
      <c r="AF280" s="30">
        <f t="shared" si="73"/>
        <v>0.002295486111111111</v>
      </c>
      <c r="AG280" s="32"/>
      <c r="AH280" s="32">
        <v>2</v>
      </c>
      <c r="AI280" s="32">
        <v>2</v>
      </c>
      <c r="AJ280" s="32">
        <v>2</v>
      </c>
      <c r="AK280" s="32">
        <v>2</v>
      </c>
      <c r="AL280" s="32"/>
      <c r="AM280" s="32"/>
      <c r="AN280" s="32">
        <v>2</v>
      </c>
      <c r="AO280" s="32"/>
      <c r="AP280" s="32"/>
      <c r="AQ280" s="32"/>
      <c r="AR280" s="32"/>
      <c r="AS280" s="32"/>
      <c r="AT280" s="32"/>
      <c r="AU280" s="32"/>
      <c r="AV280" s="32"/>
      <c r="AW280" s="32"/>
      <c r="AX280" s="32">
        <v>2</v>
      </c>
      <c r="AY280" s="31">
        <f t="shared" si="74"/>
        <v>12</v>
      </c>
      <c r="AZ280" s="38">
        <v>198.33</v>
      </c>
      <c r="BA280" s="78">
        <f t="shared" si="75"/>
        <v>210.33</v>
      </c>
      <c r="BB280" s="40">
        <f t="shared" si="76"/>
        <v>210.33</v>
      </c>
      <c r="BC280" s="32">
        <v>31</v>
      </c>
      <c r="BD280" s="27"/>
      <c r="BE280" s="8"/>
    </row>
    <row r="281" spans="1:57" ht="24.75" customHeight="1">
      <c r="A281" s="1">
        <v>32</v>
      </c>
      <c r="B281" s="74" t="s">
        <v>254</v>
      </c>
      <c r="C281" s="75" t="s">
        <v>255</v>
      </c>
      <c r="D281" s="76" t="s">
        <v>174</v>
      </c>
      <c r="E281" s="75" t="s">
        <v>251</v>
      </c>
      <c r="F281" s="47">
        <v>0.019101851851851852</v>
      </c>
      <c r="G281" s="47">
        <v>0.016729050925925925</v>
      </c>
      <c r="H281" s="26">
        <f t="shared" si="70"/>
        <v>0.0023728009259259275</v>
      </c>
      <c r="I281" s="32"/>
      <c r="J281" s="32">
        <v>2</v>
      </c>
      <c r="K281" s="32">
        <v>2</v>
      </c>
      <c r="L281" s="32"/>
      <c r="M281" s="32"/>
      <c r="N281" s="32"/>
      <c r="O281" s="32"/>
      <c r="P281" s="32"/>
      <c r="Q281" s="32">
        <v>2</v>
      </c>
      <c r="R281" s="32"/>
      <c r="S281" s="32"/>
      <c r="T281" s="32"/>
      <c r="U281" s="32"/>
      <c r="V281" s="32"/>
      <c r="W281" s="32"/>
      <c r="X281" s="32"/>
      <c r="Y281" s="32"/>
      <c r="Z281" s="32"/>
      <c r="AA281" s="28">
        <f t="shared" si="71"/>
        <v>6</v>
      </c>
      <c r="AB281" s="35">
        <v>205.01</v>
      </c>
      <c r="AC281" s="66">
        <f t="shared" si="72"/>
        <v>211.01</v>
      </c>
      <c r="AD281" s="25">
        <v>0.030372916666666666</v>
      </c>
      <c r="AE281" s="25">
        <v>0.027832754629629627</v>
      </c>
      <c r="AF281" s="30">
        <f t="shared" si="73"/>
        <v>0.0025401620370370387</v>
      </c>
      <c r="AG281" s="32"/>
      <c r="AH281" s="32"/>
      <c r="AI281" s="32">
        <v>2</v>
      </c>
      <c r="AJ281" s="32">
        <v>2</v>
      </c>
      <c r="AK281" s="32">
        <v>2</v>
      </c>
      <c r="AL281" s="32"/>
      <c r="AM281" s="32"/>
      <c r="AN281" s="32"/>
      <c r="AO281" s="32"/>
      <c r="AP281" s="32"/>
      <c r="AQ281" s="32"/>
      <c r="AR281" s="32"/>
      <c r="AS281" s="32">
        <v>2</v>
      </c>
      <c r="AT281" s="32"/>
      <c r="AU281" s="32"/>
      <c r="AV281" s="32">
        <v>2</v>
      </c>
      <c r="AW281" s="32">
        <v>2</v>
      </c>
      <c r="AX281" s="32"/>
      <c r="AY281" s="31">
        <f t="shared" si="74"/>
        <v>12</v>
      </c>
      <c r="AZ281" s="38">
        <v>219.47</v>
      </c>
      <c r="BA281" s="78">
        <f t="shared" si="75"/>
        <v>231.47</v>
      </c>
      <c r="BB281" s="40">
        <f t="shared" si="76"/>
        <v>211.01</v>
      </c>
      <c r="BC281" s="32">
        <v>32</v>
      </c>
      <c r="BD281" s="43"/>
      <c r="BE281" s="8"/>
    </row>
    <row r="282" spans="1:57" ht="24.75" customHeight="1">
      <c r="A282" s="1">
        <v>33</v>
      </c>
      <c r="B282" s="74" t="s">
        <v>252</v>
      </c>
      <c r="C282" s="75" t="s">
        <v>253</v>
      </c>
      <c r="D282" s="76" t="s">
        <v>174</v>
      </c>
      <c r="E282" s="75" t="s">
        <v>243</v>
      </c>
      <c r="F282" s="47">
        <v>0.028795601851851847</v>
      </c>
      <c r="G282" s="47">
        <v>0.026417592592592593</v>
      </c>
      <c r="H282" s="26">
        <f t="shared" si="70"/>
        <v>0.0023780092592592533</v>
      </c>
      <c r="I282" s="32"/>
      <c r="J282" s="32"/>
      <c r="K282" s="32"/>
      <c r="L282" s="32"/>
      <c r="M282" s="32"/>
      <c r="N282" s="32">
        <v>2</v>
      </c>
      <c r="O282" s="32"/>
      <c r="P282" s="32"/>
      <c r="Q282" s="32"/>
      <c r="R282" s="32">
        <v>2</v>
      </c>
      <c r="S282" s="32">
        <v>2</v>
      </c>
      <c r="T282" s="32"/>
      <c r="U282" s="32"/>
      <c r="V282" s="32"/>
      <c r="W282" s="32"/>
      <c r="X282" s="32">
        <v>2</v>
      </c>
      <c r="Y282" s="32">
        <v>2</v>
      </c>
      <c r="Z282" s="32"/>
      <c r="AA282" s="28">
        <f t="shared" si="71"/>
        <v>10</v>
      </c>
      <c r="AB282" s="35">
        <v>205.46</v>
      </c>
      <c r="AC282" s="66">
        <f t="shared" si="72"/>
        <v>215.46</v>
      </c>
      <c r="AD282" s="25">
        <v>0.04039189814814815</v>
      </c>
      <c r="AE282" s="25">
        <v>0.037554050925925925</v>
      </c>
      <c r="AF282" s="30">
        <f t="shared" si="73"/>
        <v>0.0028378472222222242</v>
      </c>
      <c r="AG282" s="32"/>
      <c r="AH282" s="32"/>
      <c r="AI282" s="32">
        <v>2</v>
      </c>
      <c r="AJ282" s="32"/>
      <c r="AK282" s="32">
        <v>2</v>
      </c>
      <c r="AL282" s="32">
        <v>2</v>
      </c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1">
        <f t="shared" si="74"/>
        <v>6</v>
      </c>
      <c r="AZ282" s="38">
        <v>245.19</v>
      </c>
      <c r="BA282" s="78">
        <f t="shared" si="75"/>
        <v>251.19</v>
      </c>
      <c r="BB282" s="40">
        <f t="shared" si="76"/>
        <v>215.46</v>
      </c>
      <c r="BC282" s="32">
        <v>33</v>
      </c>
      <c r="BD282" s="32"/>
      <c r="BE282" s="8"/>
    </row>
    <row r="283" spans="1:57" ht="24.75" customHeight="1">
      <c r="A283" s="1">
        <v>34</v>
      </c>
      <c r="B283" s="74" t="s">
        <v>250</v>
      </c>
      <c r="C283" s="75" t="s">
        <v>245</v>
      </c>
      <c r="D283" s="76" t="s">
        <v>174</v>
      </c>
      <c r="E283" s="75" t="s">
        <v>251</v>
      </c>
      <c r="F283" s="47">
        <v>0.012475925925925925</v>
      </c>
      <c r="G283" s="47">
        <v>0.00981087962962963</v>
      </c>
      <c r="H283" s="26">
        <f t="shared" si="70"/>
        <v>0.0026650462962962956</v>
      </c>
      <c r="I283" s="32"/>
      <c r="J283" s="32"/>
      <c r="K283" s="32"/>
      <c r="L283" s="32"/>
      <c r="M283" s="32">
        <v>2</v>
      </c>
      <c r="N283" s="32">
        <v>2</v>
      </c>
      <c r="O283" s="32"/>
      <c r="P283" s="32"/>
      <c r="Q283" s="32"/>
      <c r="R283" s="32"/>
      <c r="S283" s="32"/>
      <c r="T283" s="32"/>
      <c r="U283" s="32"/>
      <c r="V283" s="32">
        <v>2</v>
      </c>
      <c r="W283" s="32"/>
      <c r="X283" s="32">
        <v>2</v>
      </c>
      <c r="Y283" s="32">
        <v>2</v>
      </c>
      <c r="Z283" s="32"/>
      <c r="AA283" s="28">
        <f t="shared" si="71"/>
        <v>10</v>
      </c>
      <c r="AB283" s="35">
        <v>230.26</v>
      </c>
      <c r="AC283" s="66">
        <f t="shared" si="72"/>
        <v>240.26</v>
      </c>
      <c r="AD283" s="25">
        <v>0.022468749999999996</v>
      </c>
      <c r="AE283" s="25">
        <v>0.019476851851851853</v>
      </c>
      <c r="AF283" s="30">
        <f t="shared" si="73"/>
        <v>0.002991898148148143</v>
      </c>
      <c r="AG283" s="32">
        <v>2</v>
      </c>
      <c r="AH283" s="32">
        <v>2</v>
      </c>
      <c r="AI283" s="32">
        <v>2</v>
      </c>
      <c r="AJ283" s="32"/>
      <c r="AK283" s="32"/>
      <c r="AL283" s="32"/>
      <c r="AM283" s="32">
        <v>2</v>
      </c>
      <c r="AN283" s="32"/>
      <c r="AO283" s="32"/>
      <c r="AP283" s="32"/>
      <c r="AQ283" s="32">
        <v>2</v>
      </c>
      <c r="AR283" s="32">
        <v>2</v>
      </c>
      <c r="AS283" s="32">
        <v>2</v>
      </c>
      <c r="AT283" s="32">
        <v>50</v>
      </c>
      <c r="AU283" s="32"/>
      <c r="AV283" s="32"/>
      <c r="AW283" s="32">
        <v>2</v>
      </c>
      <c r="AX283" s="32"/>
      <c r="AY283" s="31">
        <f t="shared" si="74"/>
        <v>66</v>
      </c>
      <c r="AZ283" s="38">
        <v>258.5</v>
      </c>
      <c r="BA283" s="78">
        <f t="shared" si="75"/>
        <v>324.5</v>
      </c>
      <c r="BB283" s="40">
        <f t="shared" si="76"/>
        <v>240.26</v>
      </c>
      <c r="BC283" s="32">
        <v>34</v>
      </c>
      <c r="BD283" s="32"/>
      <c r="BE283" s="8"/>
    </row>
    <row r="284" spans="1:57" ht="24.75" customHeight="1">
      <c r="A284" s="1">
        <v>35</v>
      </c>
      <c r="B284" s="74" t="s">
        <v>254</v>
      </c>
      <c r="C284" s="75" t="s">
        <v>255</v>
      </c>
      <c r="D284" s="76" t="s">
        <v>174</v>
      </c>
      <c r="E284" s="75" t="s">
        <v>251</v>
      </c>
      <c r="F284" s="30">
        <v>0.02281585648148148</v>
      </c>
      <c r="G284" s="30">
        <v>0.02017835648148148</v>
      </c>
      <c r="H284" s="26">
        <f t="shared" si="70"/>
        <v>0.0026374999999999975</v>
      </c>
      <c r="I284" s="32"/>
      <c r="J284" s="32"/>
      <c r="K284" s="32"/>
      <c r="L284" s="32"/>
      <c r="M284" s="32"/>
      <c r="N284" s="32">
        <v>50</v>
      </c>
      <c r="O284" s="32">
        <v>50</v>
      </c>
      <c r="P284" s="32"/>
      <c r="Q284" s="32"/>
      <c r="R284" s="32">
        <v>50</v>
      </c>
      <c r="S284" s="32">
        <v>50</v>
      </c>
      <c r="T284" s="32">
        <v>50</v>
      </c>
      <c r="U284" s="32">
        <v>50</v>
      </c>
      <c r="V284" s="32">
        <v>50</v>
      </c>
      <c r="W284" s="32"/>
      <c r="X284" s="32">
        <v>2</v>
      </c>
      <c r="Y284" s="32"/>
      <c r="Z284" s="32"/>
      <c r="AA284" s="28">
        <f t="shared" si="71"/>
        <v>352</v>
      </c>
      <c r="AB284" s="37">
        <v>227.88</v>
      </c>
      <c r="AC284" s="66">
        <f t="shared" si="72"/>
        <v>579.88</v>
      </c>
      <c r="AD284" s="25">
        <v>0</v>
      </c>
      <c r="AE284" s="25">
        <v>0.03063472222222222</v>
      </c>
      <c r="AF284" s="30">
        <v>9999.99</v>
      </c>
      <c r="AG284" s="32">
        <v>2</v>
      </c>
      <c r="AH284" s="32">
        <v>2</v>
      </c>
      <c r="AI284" s="32"/>
      <c r="AJ284" s="32"/>
      <c r="AK284" s="32"/>
      <c r="AL284" s="32"/>
      <c r="AM284" s="32">
        <v>50</v>
      </c>
      <c r="AN284" s="32">
        <v>50</v>
      </c>
      <c r="AO284" s="32">
        <v>50</v>
      </c>
      <c r="AP284" s="32"/>
      <c r="AQ284" s="32">
        <v>2</v>
      </c>
      <c r="AR284" s="32"/>
      <c r="AS284" s="32"/>
      <c r="AT284" s="32">
        <v>2</v>
      </c>
      <c r="AU284" s="32">
        <v>50</v>
      </c>
      <c r="AV284" s="32">
        <v>50</v>
      </c>
      <c r="AW284" s="32">
        <v>50</v>
      </c>
      <c r="AX284" s="32">
        <v>50</v>
      </c>
      <c r="AY284" s="31">
        <f t="shared" si="74"/>
        <v>358</v>
      </c>
      <c r="AZ284" s="38" t="s">
        <v>390</v>
      </c>
      <c r="BA284" s="38" t="s">
        <v>390</v>
      </c>
      <c r="BB284" s="40">
        <v>579.88</v>
      </c>
      <c r="BC284" s="32">
        <v>35</v>
      </c>
      <c r="BD284" s="32"/>
      <c r="BE284" s="8"/>
    </row>
    <row r="285" spans="1:58" s="81" customFormat="1" ht="9" customHeight="1">
      <c r="A285" s="359"/>
      <c r="B285" s="359"/>
      <c r="C285" s="359"/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  <c r="AA285" s="359"/>
      <c r="AB285" s="359"/>
      <c r="AC285" s="359"/>
      <c r="AD285" s="359"/>
      <c r="AE285" s="359"/>
      <c r="AF285" s="359"/>
      <c r="AG285" s="359"/>
      <c r="AH285" s="359"/>
      <c r="AI285" s="359"/>
      <c r="AJ285" s="359"/>
      <c r="AK285" s="359"/>
      <c r="AL285" s="359"/>
      <c r="AM285" s="359"/>
      <c r="AN285" s="359"/>
      <c r="AO285" s="359"/>
      <c r="AP285" s="359"/>
      <c r="AQ285" s="359"/>
      <c r="AR285" s="359"/>
      <c r="AS285" s="359"/>
      <c r="AT285" s="359"/>
      <c r="AU285" s="359"/>
      <c r="AV285" s="359"/>
      <c r="AW285" s="359"/>
      <c r="AX285" s="359"/>
      <c r="AY285" s="359"/>
      <c r="AZ285" s="359"/>
      <c r="BA285" s="359"/>
      <c r="BB285" s="359"/>
      <c r="BC285" s="359"/>
      <c r="BD285" s="359"/>
      <c r="BE285" s="186"/>
      <c r="BF285" s="84"/>
    </row>
    <row r="286" spans="1:58" s="81" customFormat="1" ht="14.25" customHeight="1">
      <c r="A286" s="346" t="s">
        <v>296</v>
      </c>
      <c r="B286" s="346"/>
      <c r="C286" s="346"/>
      <c r="D286" s="346"/>
      <c r="E286" s="346"/>
      <c r="F286" s="346"/>
      <c r="G286" s="346"/>
      <c r="H286" s="346"/>
      <c r="I286" s="346"/>
      <c r="J286" s="346"/>
      <c r="K286" s="346"/>
      <c r="L286" s="346"/>
      <c r="M286" s="346"/>
      <c r="N286" s="346"/>
      <c r="O286" s="346"/>
      <c r="P286" s="346"/>
      <c r="Q286" s="346"/>
      <c r="R286" s="346"/>
      <c r="S286" s="346"/>
      <c r="T286" s="346"/>
      <c r="U286" s="346"/>
      <c r="V286" s="346"/>
      <c r="W286" s="346"/>
      <c r="X286" s="346"/>
      <c r="Y286" s="346"/>
      <c r="Z286" s="346"/>
      <c r="AA286" s="346"/>
      <c r="AB286" s="346"/>
      <c r="AC286" s="346"/>
      <c r="AD286" s="346"/>
      <c r="AE286" s="346"/>
      <c r="AF286" s="346"/>
      <c r="AG286" s="346"/>
      <c r="AH286" s="346"/>
      <c r="AI286" s="346"/>
      <c r="AJ286" s="346"/>
      <c r="AK286" s="346"/>
      <c r="AL286" s="346"/>
      <c r="AM286" s="346"/>
      <c r="AN286" s="346"/>
      <c r="AO286" s="346"/>
      <c r="AP286" s="346"/>
      <c r="AQ286" s="346"/>
      <c r="AR286" s="346"/>
      <c r="AS286" s="346"/>
      <c r="AT286" s="346"/>
      <c r="AU286" s="346"/>
      <c r="AV286" s="346"/>
      <c r="AW286" s="346"/>
      <c r="AX286" s="346"/>
      <c r="AY286" s="346"/>
      <c r="AZ286" s="346"/>
      <c r="BA286" s="346"/>
      <c r="BB286" s="346"/>
      <c r="BC286" s="346"/>
      <c r="BD286" s="346"/>
      <c r="BE286" s="4"/>
      <c r="BF286" s="84"/>
    </row>
    <row r="287" spans="1:58" s="82" customFormat="1" ht="14.25" customHeight="1">
      <c r="A287" s="346" t="s">
        <v>310</v>
      </c>
      <c r="B287" s="346"/>
      <c r="C287" s="346"/>
      <c r="D287" s="346"/>
      <c r="E287" s="346"/>
      <c r="F287" s="346"/>
      <c r="G287" s="346"/>
      <c r="H287" s="346"/>
      <c r="I287" s="346"/>
      <c r="J287" s="346"/>
      <c r="K287" s="346"/>
      <c r="L287" s="346"/>
      <c r="M287" s="346"/>
      <c r="N287" s="346"/>
      <c r="O287" s="346"/>
      <c r="P287" s="346"/>
      <c r="Q287" s="346"/>
      <c r="R287" s="346"/>
      <c r="S287" s="346"/>
      <c r="T287" s="346"/>
      <c r="U287" s="346"/>
      <c r="V287" s="346"/>
      <c r="W287" s="346"/>
      <c r="X287" s="346"/>
      <c r="Y287" s="346"/>
      <c r="Z287" s="346"/>
      <c r="AA287" s="346"/>
      <c r="AB287" s="346"/>
      <c r="AC287" s="346"/>
      <c r="AD287" s="346"/>
      <c r="AE287" s="346"/>
      <c r="AF287" s="346"/>
      <c r="AG287" s="346"/>
      <c r="AH287" s="346"/>
      <c r="AI287" s="346"/>
      <c r="AJ287" s="346"/>
      <c r="AK287" s="346"/>
      <c r="AL287" s="346"/>
      <c r="AM287" s="346"/>
      <c r="AN287" s="346"/>
      <c r="AO287" s="346"/>
      <c r="AP287" s="346"/>
      <c r="AQ287" s="346"/>
      <c r="AR287" s="346"/>
      <c r="AS287" s="346"/>
      <c r="AT287" s="346"/>
      <c r="AU287" s="346"/>
      <c r="AV287" s="346"/>
      <c r="AW287" s="346"/>
      <c r="AX287" s="346"/>
      <c r="AY287" s="346"/>
      <c r="AZ287" s="346"/>
      <c r="BA287" s="346"/>
      <c r="BB287" s="346"/>
      <c r="BC287" s="346"/>
      <c r="BD287" s="346"/>
      <c r="BE287" s="4"/>
      <c r="BF287" s="151"/>
    </row>
    <row r="288" spans="1:58" s="81" customFormat="1" ht="14.25" customHeight="1">
      <c r="A288" s="381" t="s">
        <v>322</v>
      </c>
      <c r="B288" s="381"/>
      <c r="C288" s="381"/>
      <c r="D288" s="381"/>
      <c r="E288" s="381"/>
      <c r="F288" s="381"/>
      <c r="G288" s="381"/>
      <c r="H288" s="381"/>
      <c r="I288" s="381"/>
      <c r="J288" s="381"/>
      <c r="K288" s="381"/>
      <c r="L288" s="381"/>
      <c r="M288" s="381"/>
      <c r="N288" s="381"/>
      <c r="O288" s="381"/>
      <c r="P288" s="381"/>
      <c r="Q288" s="381"/>
      <c r="R288" s="381"/>
      <c r="S288" s="381"/>
      <c r="T288" s="381"/>
      <c r="U288" s="381"/>
      <c r="V288" s="381"/>
      <c r="W288" s="381"/>
      <c r="X288" s="381"/>
      <c r="Y288" s="381"/>
      <c r="Z288" s="381"/>
      <c r="AA288" s="381"/>
      <c r="AB288" s="381"/>
      <c r="AC288" s="381"/>
      <c r="AD288" s="381"/>
      <c r="AE288" s="381"/>
      <c r="AF288" s="381"/>
      <c r="AG288" s="381"/>
      <c r="AH288" s="381"/>
      <c r="AI288" s="381"/>
      <c r="AJ288" s="381"/>
      <c r="AK288" s="381"/>
      <c r="AL288" s="381"/>
      <c r="AM288" s="381"/>
      <c r="AN288" s="381"/>
      <c r="AO288" s="381"/>
      <c r="AP288" s="381"/>
      <c r="AQ288" s="381"/>
      <c r="AR288" s="381"/>
      <c r="AS288" s="381"/>
      <c r="AT288" s="381"/>
      <c r="AU288" s="381"/>
      <c r="AV288" s="381"/>
      <c r="AW288" s="381"/>
      <c r="AX288" s="381"/>
      <c r="AY288" s="381"/>
      <c r="AZ288" s="381"/>
      <c r="BA288" s="381"/>
      <c r="BB288" s="381"/>
      <c r="BC288" s="381"/>
      <c r="BD288" s="381"/>
      <c r="BE288" s="185"/>
      <c r="BF288" s="84"/>
    </row>
    <row r="289" spans="1:58" s="81" customFormat="1" ht="12.75" customHeight="1">
      <c r="A289" s="80"/>
      <c r="B289" s="89" t="s">
        <v>297</v>
      </c>
      <c r="C289" s="89"/>
      <c r="D289" s="89"/>
      <c r="G289" s="179"/>
      <c r="H289" s="89"/>
      <c r="I289" s="89"/>
      <c r="J289" s="88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8"/>
      <c r="AF289" s="89"/>
      <c r="AG289" s="89"/>
      <c r="AH289" s="88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8"/>
      <c r="BB289" s="89"/>
      <c r="BC289" s="382" t="s">
        <v>311</v>
      </c>
      <c r="BD289" s="382"/>
      <c r="BE289" s="86"/>
      <c r="BF289" s="84"/>
    </row>
    <row r="290" spans="1:66" ht="17.25" customHeight="1">
      <c r="A290" s="375" t="s">
        <v>135</v>
      </c>
      <c r="B290" s="364" t="s">
        <v>12</v>
      </c>
      <c r="C290" s="379" t="s">
        <v>321</v>
      </c>
      <c r="D290" s="376" t="s">
        <v>13</v>
      </c>
      <c r="E290" s="13" t="s">
        <v>14</v>
      </c>
      <c r="F290" s="378" t="s">
        <v>15</v>
      </c>
      <c r="G290" s="369"/>
      <c r="H290" s="369"/>
      <c r="I290" s="369"/>
      <c r="J290" s="369"/>
      <c r="K290" s="369"/>
      <c r="L290" s="369"/>
      <c r="M290" s="369"/>
      <c r="N290" s="369"/>
      <c r="O290" s="369"/>
      <c r="P290" s="369"/>
      <c r="Q290" s="369"/>
      <c r="R290" s="369"/>
      <c r="S290" s="369"/>
      <c r="T290" s="369"/>
      <c r="U290" s="369"/>
      <c r="V290" s="369"/>
      <c r="W290" s="369"/>
      <c r="X290" s="369"/>
      <c r="Y290" s="369"/>
      <c r="Z290" s="370"/>
      <c r="AA290" s="366" t="s">
        <v>15</v>
      </c>
      <c r="AB290" s="367"/>
      <c r="AC290" s="368"/>
      <c r="AD290" s="369" t="s">
        <v>16</v>
      </c>
      <c r="AE290" s="369"/>
      <c r="AF290" s="369"/>
      <c r="AG290" s="369"/>
      <c r="AH290" s="369"/>
      <c r="AI290" s="369"/>
      <c r="AJ290" s="369"/>
      <c r="AK290" s="369"/>
      <c r="AL290" s="369"/>
      <c r="AM290" s="369"/>
      <c r="AN290" s="369"/>
      <c r="AO290" s="369"/>
      <c r="AP290" s="369"/>
      <c r="AQ290" s="369"/>
      <c r="AR290" s="369"/>
      <c r="AS290" s="369"/>
      <c r="AT290" s="369"/>
      <c r="AU290" s="369"/>
      <c r="AV290" s="369"/>
      <c r="AW290" s="369"/>
      <c r="AX290" s="370"/>
      <c r="AY290" s="371" t="s">
        <v>16</v>
      </c>
      <c r="AZ290" s="372"/>
      <c r="BA290" s="373"/>
      <c r="BB290" s="364" t="s">
        <v>48</v>
      </c>
      <c r="BC290" s="362" t="s">
        <v>17</v>
      </c>
      <c r="BD290" s="364" t="s">
        <v>133</v>
      </c>
      <c r="BE290" s="8"/>
      <c r="BF290" s="8"/>
      <c r="BG290" s="8"/>
      <c r="BH290" s="8"/>
      <c r="BI290" s="8"/>
      <c r="BJ290" s="8"/>
      <c r="BK290" s="8"/>
      <c r="BL290" s="8"/>
      <c r="BM290" s="8"/>
      <c r="BN290" s="8"/>
    </row>
    <row r="291" spans="1:66" ht="50.25" customHeight="1">
      <c r="A291" s="375"/>
      <c r="B291" s="365"/>
      <c r="C291" s="380"/>
      <c r="D291" s="377"/>
      <c r="E291" s="16" t="s">
        <v>18</v>
      </c>
      <c r="F291" s="17" t="s">
        <v>43</v>
      </c>
      <c r="G291" s="17" t="s">
        <v>44</v>
      </c>
      <c r="H291" s="18" t="s">
        <v>1</v>
      </c>
      <c r="I291" s="17">
        <v>1</v>
      </c>
      <c r="J291" s="17">
        <v>2</v>
      </c>
      <c r="K291" s="17">
        <v>3</v>
      </c>
      <c r="L291" s="17">
        <v>4</v>
      </c>
      <c r="M291" s="17">
        <v>5</v>
      </c>
      <c r="N291" s="17">
        <v>6</v>
      </c>
      <c r="O291" s="17">
        <v>7</v>
      </c>
      <c r="P291" s="17">
        <v>8</v>
      </c>
      <c r="Q291" s="17">
        <v>9</v>
      </c>
      <c r="R291" s="17">
        <v>10</v>
      </c>
      <c r="S291" s="17">
        <v>11</v>
      </c>
      <c r="T291" s="17">
        <v>12</v>
      </c>
      <c r="U291" s="17">
        <v>13</v>
      </c>
      <c r="V291" s="17">
        <v>14</v>
      </c>
      <c r="W291" s="17">
        <v>15</v>
      </c>
      <c r="X291" s="17">
        <v>16</v>
      </c>
      <c r="Y291" s="17">
        <v>17</v>
      </c>
      <c r="Z291" s="17">
        <v>18</v>
      </c>
      <c r="AA291" s="19" t="s">
        <v>2</v>
      </c>
      <c r="AB291" s="20" t="s">
        <v>1</v>
      </c>
      <c r="AC291" s="20" t="s">
        <v>45</v>
      </c>
      <c r="AD291" s="21" t="s">
        <v>43</v>
      </c>
      <c r="AE291" s="13" t="s">
        <v>44</v>
      </c>
      <c r="AF291" s="22" t="s">
        <v>1</v>
      </c>
      <c r="AG291" s="13">
        <v>1</v>
      </c>
      <c r="AH291" s="13">
        <v>2</v>
      </c>
      <c r="AI291" s="13">
        <v>3</v>
      </c>
      <c r="AJ291" s="13">
        <v>4</v>
      </c>
      <c r="AK291" s="13">
        <v>5</v>
      </c>
      <c r="AL291" s="13">
        <v>6</v>
      </c>
      <c r="AM291" s="13">
        <v>7</v>
      </c>
      <c r="AN291" s="13">
        <v>8</v>
      </c>
      <c r="AO291" s="13">
        <v>9</v>
      </c>
      <c r="AP291" s="13">
        <v>10</v>
      </c>
      <c r="AQ291" s="13">
        <v>11</v>
      </c>
      <c r="AR291" s="13">
        <v>12</v>
      </c>
      <c r="AS291" s="13">
        <v>13</v>
      </c>
      <c r="AT291" s="13">
        <v>14</v>
      </c>
      <c r="AU291" s="13">
        <v>15</v>
      </c>
      <c r="AV291" s="13">
        <v>16</v>
      </c>
      <c r="AW291" s="13">
        <v>17</v>
      </c>
      <c r="AX291" s="14">
        <v>18</v>
      </c>
      <c r="AY291" s="23" t="s">
        <v>2</v>
      </c>
      <c r="AZ291" s="19" t="s">
        <v>1</v>
      </c>
      <c r="BA291" s="149" t="s">
        <v>47</v>
      </c>
      <c r="BB291" s="374"/>
      <c r="BC291" s="363"/>
      <c r="BD291" s="365"/>
      <c r="BE291" s="8"/>
      <c r="BF291" s="8"/>
      <c r="BG291" s="8"/>
      <c r="BH291" s="8"/>
      <c r="BI291" s="8"/>
      <c r="BJ291" s="8"/>
      <c r="BK291" s="8"/>
      <c r="BL291" s="8"/>
      <c r="BM291" s="8"/>
      <c r="BN291" s="8"/>
    </row>
    <row r="292" spans="1:57" ht="21" customHeight="1">
      <c r="A292" s="1">
        <v>1</v>
      </c>
      <c r="B292" s="198" t="s">
        <v>259</v>
      </c>
      <c r="C292" s="200">
        <v>1993</v>
      </c>
      <c r="D292" s="200" t="s">
        <v>3</v>
      </c>
      <c r="E292" s="200" t="s">
        <v>19</v>
      </c>
      <c r="F292" s="47">
        <v>0.006117245370370371</v>
      </c>
      <c r="G292" s="47">
        <v>0.004886921296296296</v>
      </c>
      <c r="H292" s="26">
        <f aca="true" t="shared" si="77" ref="H292:H305">SUM(F292-G292)</f>
        <v>0.0012303240740740747</v>
      </c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>
        <v>2</v>
      </c>
      <c r="V292" s="32"/>
      <c r="W292" s="32"/>
      <c r="X292" s="32"/>
      <c r="Y292" s="32"/>
      <c r="Z292" s="32"/>
      <c r="AA292" s="28">
        <f aca="true" t="shared" si="78" ref="AA292:AA305">SUM(I292+J292+K292+L292+M292+N292+O292+P292+Q292+R292+S292+T292+U292+V292+W292+X292+Y292+Z292)</f>
        <v>2</v>
      </c>
      <c r="AB292" s="37">
        <v>106.3</v>
      </c>
      <c r="AC292" s="66">
        <f aca="true" t="shared" si="79" ref="AC292:AC305">SUM(AA292+AB292)</f>
        <v>108.3</v>
      </c>
      <c r="AD292" s="25">
        <v>0.009585532407407407</v>
      </c>
      <c r="AE292" s="25">
        <v>0.008350925925925927</v>
      </c>
      <c r="AF292" s="30">
        <f aca="true" t="shared" si="80" ref="AF292:AF305">SUM(AD292-AE292)</f>
        <v>0.0012346064814814806</v>
      </c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1">
        <f aca="true" t="shared" si="81" ref="AY292:AY305">SUM(AJ292+AK292+AL292+AM292+AN292+AO292+AP292+AQ292+AR292+AS292+AT292+AU292+AV292+AW292+AX292)</f>
        <v>0</v>
      </c>
      <c r="AZ292" s="38">
        <v>106.67</v>
      </c>
      <c r="BA292" s="78">
        <f aca="true" t="shared" si="82" ref="BA292:BA305">SUM(AY292+AZ292)</f>
        <v>106.67</v>
      </c>
      <c r="BB292" s="40">
        <f aca="true" t="shared" si="83" ref="BB292:BB305">MIN(AA292+AB292,AY292+AZ292)</f>
        <v>106.67</v>
      </c>
      <c r="BC292" s="32">
        <v>1</v>
      </c>
      <c r="BD292" s="27" t="s">
        <v>49</v>
      </c>
      <c r="BE292" s="8"/>
    </row>
    <row r="293" spans="1:57" ht="21" customHeight="1">
      <c r="A293" s="1">
        <v>2</v>
      </c>
      <c r="B293" s="198" t="s">
        <v>219</v>
      </c>
      <c r="C293" s="200">
        <v>1996</v>
      </c>
      <c r="D293" s="201" t="s">
        <v>174</v>
      </c>
      <c r="E293" s="200" t="s">
        <v>19</v>
      </c>
      <c r="F293" s="47">
        <v>0.004204745370370371</v>
      </c>
      <c r="G293" s="47">
        <v>0.00286099537037037</v>
      </c>
      <c r="H293" s="26">
        <f t="shared" si="77"/>
        <v>0.0013437500000000008</v>
      </c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28">
        <f t="shared" si="78"/>
        <v>0</v>
      </c>
      <c r="AB293" s="35">
        <v>116.1</v>
      </c>
      <c r="AC293" s="66">
        <f t="shared" si="79"/>
        <v>116.1</v>
      </c>
      <c r="AD293" s="25">
        <v>0.008316435185185185</v>
      </c>
      <c r="AE293" s="25">
        <v>0.006981944444444444</v>
      </c>
      <c r="AF293" s="30">
        <f t="shared" si="80"/>
        <v>0.0013344907407407411</v>
      </c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1">
        <f t="shared" si="81"/>
        <v>0</v>
      </c>
      <c r="AZ293" s="38">
        <v>115.3</v>
      </c>
      <c r="BA293" s="78">
        <f t="shared" si="82"/>
        <v>115.3</v>
      </c>
      <c r="BB293" s="40">
        <f t="shared" si="83"/>
        <v>115.3</v>
      </c>
      <c r="BC293" s="32">
        <v>2</v>
      </c>
      <c r="BD293" s="51" t="s">
        <v>49</v>
      </c>
      <c r="BE293" s="8"/>
    </row>
    <row r="294" spans="1:57" ht="21" customHeight="1">
      <c r="A294" s="1">
        <v>3</v>
      </c>
      <c r="B294" s="198" t="s">
        <v>52</v>
      </c>
      <c r="C294" s="200">
        <v>1998</v>
      </c>
      <c r="D294" s="200" t="s">
        <v>3</v>
      </c>
      <c r="E294" s="200" t="s">
        <v>4</v>
      </c>
      <c r="F294" s="47">
        <v>0.034869907407407405</v>
      </c>
      <c r="G294" s="47">
        <v>0.033354166666666664</v>
      </c>
      <c r="H294" s="26">
        <f t="shared" si="77"/>
        <v>0.0015157407407407411</v>
      </c>
      <c r="I294" s="32"/>
      <c r="J294" s="32"/>
      <c r="K294" s="32"/>
      <c r="L294" s="32"/>
      <c r="M294" s="32"/>
      <c r="N294" s="32"/>
      <c r="O294" s="32"/>
      <c r="P294" s="32">
        <v>2</v>
      </c>
      <c r="Q294" s="32"/>
      <c r="R294" s="32"/>
      <c r="S294" s="32">
        <v>2</v>
      </c>
      <c r="T294" s="32"/>
      <c r="U294" s="32"/>
      <c r="V294" s="32"/>
      <c r="W294" s="32"/>
      <c r="X294" s="32"/>
      <c r="Y294" s="32">
        <v>2</v>
      </c>
      <c r="Z294" s="32"/>
      <c r="AA294" s="28">
        <f t="shared" si="78"/>
        <v>6</v>
      </c>
      <c r="AB294" s="37">
        <v>130.96</v>
      </c>
      <c r="AC294" s="66">
        <f t="shared" si="79"/>
        <v>136.96</v>
      </c>
      <c r="AD294" s="25">
        <v>0.03694363425925926</v>
      </c>
      <c r="AE294" s="25">
        <v>0.035454629629629635</v>
      </c>
      <c r="AF294" s="30">
        <f t="shared" si="80"/>
        <v>0.0014890046296296283</v>
      </c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1">
        <f t="shared" si="81"/>
        <v>0</v>
      </c>
      <c r="AZ294" s="38">
        <v>128.65</v>
      </c>
      <c r="BA294" s="78">
        <f t="shared" si="82"/>
        <v>128.65</v>
      </c>
      <c r="BB294" s="40">
        <f t="shared" si="83"/>
        <v>128.65</v>
      </c>
      <c r="BC294" s="32">
        <v>3</v>
      </c>
      <c r="BD294" s="27" t="s">
        <v>49</v>
      </c>
      <c r="BE294" s="8"/>
    </row>
    <row r="295" spans="1:57" ht="21" customHeight="1">
      <c r="A295" s="1">
        <v>4</v>
      </c>
      <c r="B295" s="199" t="s">
        <v>78</v>
      </c>
      <c r="C295" s="201">
        <v>1999</v>
      </c>
      <c r="D295" s="201" t="s">
        <v>73</v>
      </c>
      <c r="E295" s="200" t="s">
        <v>4</v>
      </c>
      <c r="F295" s="47">
        <v>0.013399537037037036</v>
      </c>
      <c r="G295" s="47">
        <v>0.011847569444444444</v>
      </c>
      <c r="H295" s="26">
        <f t="shared" si="77"/>
        <v>0.0015519675925925926</v>
      </c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>
        <v>2</v>
      </c>
      <c r="Z295" s="32"/>
      <c r="AA295" s="28">
        <f t="shared" si="78"/>
        <v>2</v>
      </c>
      <c r="AB295" s="37">
        <v>134.09</v>
      </c>
      <c r="AC295" s="66">
        <f t="shared" si="79"/>
        <v>136.09</v>
      </c>
      <c r="AD295" s="25">
        <v>0.016143055555555553</v>
      </c>
      <c r="AE295" s="25">
        <v>0.014643171296296296</v>
      </c>
      <c r="AF295" s="30">
        <f t="shared" si="80"/>
        <v>0.0014998842592592564</v>
      </c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1">
        <f t="shared" si="81"/>
        <v>0</v>
      </c>
      <c r="AZ295" s="38">
        <v>129.59</v>
      </c>
      <c r="BA295" s="78">
        <f t="shared" si="82"/>
        <v>129.59</v>
      </c>
      <c r="BB295" s="40">
        <f t="shared" si="83"/>
        <v>129.59</v>
      </c>
      <c r="BC295" s="32">
        <v>4</v>
      </c>
      <c r="BD295" s="27" t="s">
        <v>49</v>
      </c>
      <c r="BE295" s="8"/>
    </row>
    <row r="296" spans="1:57" ht="21" customHeight="1">
      <c r="A296" s="1">
        <v>5</v>
      </c>
      <c r="B296" s="198" t="s">
        <v>71</v>
      </c>
      <c r="C296" s="200">
        <v>2001</v>
      </c>
      <c r="D296" s="200" t="s">
        <v>3</v>
      </c>
      <c r="E296" s="200" t="s">
        <v>4</v>
      </c>
      <c r="F296" s="47">
        <v>0.041203472222222225</v>
      </c>
      <c r="G296" s="47">
        <v>0.03961932870370371</v>
      </c>
      <c r="H296" s="26">
        <f t="shared" si="77"/>
        <v>0.001584143518518516</v>
      </c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28">
        <f t="shared" si="78"/>
        <v>0</v>
      </c>
      <c r="AB296" s="37">
        <v>136.87</v>
      </c>
      <c r="AC296" s="66">
        <f t="shared" si="79"/>
        <v>136.87</v>
      </c>
      <c r="AD296" s="25">
        <v>0.002920486111111111</v>
      </c>
      <c r="AE296" s="25">
        <v>0.0014118055555555557</v>
      </c>
      <c r="AF296" s="30">
        <f t="shared" si="80"/>
        <v>0.0015086805555555554</v>
      </c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1">
        <f t="shared" si="81"/>
        <v>0</v>
      </c>
      <c r="AZ296" s="38">
        <v>130.35</v>
      </c>
      <c r="BA296" s="78">
        <f t="shared" si="82"/>
        <v>130.35</v>
      </c>
      <c r="BB296" s="40">
        <f t="shared" si="83"/>
        <v>130.35</v>
      </c>
      <c r="BC296" s="32">
        <v>5</v>
      </c>
      <c r="BD296" s="27" t="s">
        <v>49</v>
      </c>
      <c r="BE296" s="8"/>
    </row>
    <row r="297" spans="1:57" ht="21" customHeight="1">
      <c r="A297" s="1">
        <v>6</v>
      </c>
      <c r="B297" s="198" t="s">
        <v>122</v>
      </c>
      <c r="C297" s="200">
        <v>2000</v>
      </c>
      <c r="D297" s="200" t="s">
        <v>3</v>
      </c>
      <c r="E297" s="200" t="s">
        <v>4</v>
      </c>
      <c r="F297" s="47">
        <v>0.010715162037037035</v>
      </c>
      <c r="G297" s="47">
        <v>0.00905462962962963</v>
      </c>
      <c r="H297" s="26">
        <f t="shared" si="77"/>
        <v>0.0016605324074074057</v>
      </c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28">
        <f t="shared" si="78"/>
        <v>0</v>
      </c>
      <c r="AB297" s="37">
        <v>143.47</v>
      </c>
      <c r="AC297" s="66">
        <f t="shared" si="79"/>
        <v>143.47</v>
      </c>
      <c r="AD297" s="25">
        <v>0.013370370370370371</v>
      </c>
      <c r="AE297" s="25">
        <v>0.011831365740740741</v>
      </c>
      <c r="AF297" s="30">
        <f t="shared" si="80"/>
        <v>0.0015390046296296298</v>
      </c>
      <c r="AG297" s="32"/>
      <c r="AH297" s="32"/>
      <c r="AI297" s="32"/>
      <c r="AJ297" s="32"/>
      <c r="AK297" s="32"/>
      <c r="AL297" s="32"/>
      <c r="AM297" s="32"/>
      <c r="AN297" s="32"/>
      <c r="AO297" s="32"/>
      <c r="AP297" s="32">
        <v>2</v>
      </c>
      <c r="AQ297" s="32"/>
      <c r="AR297" s="32"/>
      <c r="AS297" s="32"/>
      <c r="AT297" s="32"/>
      <c r="AU297" s="32"/>
      <c r="AV297" s="32"/>
      <c r="AW297" s="32"/>
      <c r="AX297" s="32"/>
      <c r="AY297" s="31">
        <f t="shared" si="81"/>
        <v>2</v>
      </c>
      <c r="AZ297" s="38">
        <v>132.97</v>
      </c>
      <c r="BA297" s="78">
        <f t="shared" si="82"/>
        <v>134.97</v>
      </c>
      <c r="BB297" s="40">
        <f t="shared" si="83"/>
        <v>134.97</v>
      </c>
      <c r="BC297" s="32">
        <v>6</v>
      </c>
      <c r="BD297" s="27" t="s">
        <v>49</v>
      </c>
      <c r="BE297" s="8"/>
    </row>
    <row r="298" spans="1:57" ht="21" customHeight="1">
      <c r="A298" s="1">
        <v>7</v>
      </c>
      <c r="B298" s="198" t="s">
        <v>96</v>
      </c>
      <c r="C298" s="200">
        <v>1992</v>
      </c>
      <c r="D298" s="200" t="s">
        <v>174</v>
      </c>
      <c r="E298" s="200" t="s">
        <v>4</v>
      </c>
      <c r="F298" s="47">
        <v>0.01695648148148148</v>
      </c>
      <c r="G298" s="47">
        <v>0.015334374999999999</v>
      </c>
      <c r="H298" s="26">
        <f t="shared" si="77"/>
        <v>0.0016221064814814796</v>
      </c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28">
        <f t="shared" si="78"/>
        <v>0</v>
      </c>
      <c r="AB298" s="29">
        <v>140.15</v>
      </c>
      <c r="AC298" s="66">
        <f t="shared" si="79"/>
        <v>140.15</v>
      </c>
      <c r="AD298" s="25">
        <v>0.018981249999999998</v>
      </c>
      <c r="AE298" s="59">
        <v>0.017396527777777778</v>
      </c>
      <c r="AF298" s="30">
        <f t="shared" si="80"/>
        <v>0.00158472222222222</v>
      </c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31">
        <f t="shared" si="81"/>
        <v>0</v>
      </c>
      <c r="AZ298" s="40">
        <v>136.92</v>
      </c>
      <c r="BA298" s="78">
        <f t="shared" si="82"/>
        <v>136.92</v>
      </c>
      <c r="BB298" s="40">
        <f t="shared" si="83"/>
        <v>136.92</v>
      </c>
      <c r="BC298" s="32">
        <v>7</v>
      </c>
      <c r="BD298" s="27" t="s">
        <v>49</v>
      </c>
      <c r="BE298" s="8"/>
    </row>
    <row r="299" spans="1:57" ht="21" customHeight="1">
      <c r="A299" s="1">
        <v>8</v>
      </c>
      <c r="B299" s="198" t="s">
        <v>90</v>
      </c>
      <c r="C299" s="200">
        <v>2002</v>
      </c>
      <c r="D299" s="201" t="s">
        <v>174</v>
      </c>
      <c r="E299" s="200">
        <v>1</v>
      </c>
      <c r="F299" s="47">
        <v>0.012180439814814816</v>
      </c>
      <c r="G299" s="47">
        <v>0.010443981481481483</v>
      </c>
      <c r="H299" s="26">
        <f t="shared" si="77"/>
        <v>0.001736458333333333</v>
      </c>
      <c r="I299" s="32"/>
      <c r="J299" s="32"/>
      <c r="K299" s="32"/>
      <c r="L299" s="32"/>
      <c r="M299" s="32"/>
      <c r="N299" s="32"/>
      <c r="O299" s="32"/>
      <c r="P299" s="32">
        <v>2</v>
      </c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28">
        <f t="shared" si="78"/>
        <v>2</v>
      </c>
      <c r="AB299" s="37">
        <v>150.03</v>
      </c>
      <c r="AC299" s="66">
        <f t="shared" si="79"/>
        <v>152.03</v>
      </c>
      <c r="AD299" s="25">
        <v>0.014823032407407408</v>
      </c>
      <c r="AE299" s="25">
        <v>0.013225925925925926</v>
      </c>
      <c r="AF299" s="30">
        <f t="shared" si="80"/>
        <v>0.0015971064814814823</v>
      </c>
      <c r="AG299" s="32"/>
      <c r="AH299" s="32"/>
      <c r="AI299" s="32"/>
      <c r="AJ299" s="32"/>
      <c r="AK299" s="32"/>
      <c r="AL299" s="32"/>
      <c r="AM299" s="32"/>
      <c r="AN299" s="32">
        <v>2</v>
      </c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1">
        <f t="shared" si="81"/>
        <v>2</v>
      </c>
      <c r="AZ299" s="38">
        <v>137.99</v>
      </c>
      <c r="BA299" s="78">
        <f t="shared" si="82"/>
        <v>139.99</v>
      </c>
      <c r="BB299" s="40">
        <f t="shared" si="83"/>
        <v>139.99</v>
      </c>
      <c r="BC299" s="32">
        <v>8</v>
      </c>
      <c r="BD299" s="27" t="s">
        <v>49</v>
      </c>
      <c r="BE299" s="8"/>
    </row>
    <row r="300" spans="1:57" ht="21" customHeight="1">
      <c r="A300" s="1">
        <v>9</v>
      </c>
      <c r="B300" s="198" t="s">
        <v>92</v>
      </c>
      <c r="C300" s="200">
        <v>2001</v>
      </c>
      <c r="D300" s="201" t="s">
        <v>174</v>
      </c>
      <c r="E300" s="200">
        <v>1</v>
      </c>
      <c r="F300" s="47">
        <v>0.01840034722222222</v>
      </c>
      <c r="G300" s="47">
        <v>0.016698611111111112</v>
      </c>
      <c r="H300" s="26">
        <f t="shared" si="77"/>
        <v>0.0017017361111111087</v>
      </c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28">
        <f t="shared" si="78"/>
        <v>0</v>
      </c>
      <c r="AB300" s="29">
        <v>147.03</v>
      </c>
      <c r="AC300" s="66">
        <f t="shared" si="79"/>
        <v>147.03</v>
      </c>
      <c r="AD300" s="59">
        <v>0.020413078703703704</v>
      </c>
      <c r="AE300" s="59">
        <v>0.018780555555555554</v>
      </c>
      <c r="AF300" s="30">
        <f t="shared" si="80"/>
        <v>0.0016325231481481503</v>
      </c>
      <c r="AG300" s="27"/>
      <c r="AH300" s="27">
        <v>2</v>
      </c>
      <c r="AI300" s="27"/>
      <c r="AJ300" s="27"/>
      <c r="AK300" s="27"/>
      <c r="AL300" s="27">
        <v>2</v>
      </c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31">
        <f t="shared" si="81"/>
        <v>2</v>
      </c>
      <c r="AZ300" s="40">
        <v>141.05</v>
      </c>
      <c r="BA300" s="78">
        <f t="shared" si="82"/>
        <v>143.05</v>
      </c>
      <c r="BB300" s="40">
        <f t="shared" si="83"/>
        <v>143.05</v>
      </c>
      <c r="BC300" s="32">
        <v>9</v>
      </c>
      <c r="BD300" s="27" t="s">
        <v>49</v>
      </c>
      <c r="BE300" s="8"/>
    </row>
    <row r="301" spans="1:57" ht="21" customHeight="1">
      <c r="A301" s="1">
        <v>10</v>
      </c>
      <c r="B301" s="198" t="s">
        <v>56</v>
      </c>
      <c r="C301" s="200">
        <v>2000</v>
      </c>
      <c r="D301" s="201" t="s">
        <v>3</v>
      </c>
      <c r="E301" s="200">
        <v>2</v>
      </c>
      <c r="F301" s="47">
        <v>0.010396527777777777</v>
      </c>
      <c r="G301" s="47">
        <v>0.008361458333333334</v>
      </c>
      <c r="H301" s="26">
        <f t="shared" si="77"/>
        <v>0.0020350694444444435</v>
      </c>
      <c r="I301" s="32"/>
      <c r="J301" s="32"/>
      <c r="K301" s="32"/>
      <c r="L301" s="32"/>
      <c r="M301" s="32">
        <v>2</v>
      </c>
      <c r="N301" s="32"/>
      <c r="O301" s="32">
        <v>2</v>
      </c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28">
        <f t="shared" si="78"/>
        <v>4</v>
      </c>
      <c r="AB301" s="29">
        <v>175.83</v>
      </c>
      <c r="AC301" s="66">
        <f t="shared" si="79"/>
        <v>179.83</v>
      </c>
      <c r="AD301" s="59">
        <v>0.012898611111111112</v>
      </c>
      <c r="AE301" s="59">
        <v>0.011144675925925926</v>
      </c>
      <c r="AF301" s="30">
        <f t="shared" si="80"/>
        <v>0.0017539351851851865</v>
      </c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31">
        <f t="shared" si="81"/>
        <v>0</v>
      </c>
      <c r="AZ301" s="40">
        <v>151.54</v>
      </c>
      <c r="BA301" s="78">
        <f t="shared" si="82"/>
        <v>151.54</v>
      </c>
      <c r="BB301" s="40">
        <f t="shared" si="83"/>
        <v>151.54</v>
      </c>
      <c r="BC301" s="32">
        <v>10</v>
      </c>
      <c r="BD301" s="27" t="s">
        <v>49</v>
      </c>
      <c r="BE301" s="8"/>
    </row>
    <row r="302" spans="1:57" ht="21" customHeight="1">
      <c r="A302" s="1">
        <v>11</v>
      </c>
      <c r="B302" s="198" t="s">
        <v>91</v>
      </c>
      <c r="C302" s="200">
        <v>2000</v>
      </c>
      <c r="D302" s="200" t="s">
        <v>174</v>
      </c>
      <c r="E302" s="200">
        <v>1</v>
      </c>
      <c r="F302" s="47">
        <v>0.02862002314814815</v>
      </c>
      <c r="G302" s="47">
        <v>0.026599074074074077</v>
      </c>
      <c r="H302" s="26">
        <f t="shared" si="77"/>
        <v>0.0020209490740740743</v>
      </c>
      <c r="I302" s="32"/>
      <c r="J302" s="32">
        <v>2</v>
      </c>
      <c r="K302" s="32">
        <v>2</v>
      </c>
      <c r="L302" s="32"/>
      <c r="M302" s="32"/>
      <c r="N302" s="32"/>
      <c r="O302" s="32"/>
      <c r="P302" s="32"/>
      <c r="Q302" s="32">
        <v>2</v>
      </c>
      <c r="R302" s="32"/>
      <c r="S302" s="32"/>
      <c r="T302" s="32"/>
      <c r="U302" s="32"/>
      <c r="V302" s="32"/>
      <c r="W302" s="32"/>
      <c r="X302" s="32"/>
      <c r="Y302" s="32"/>
      <c r="Z302" s="32"/>
      <c r="AA302" s="28">
        <f t="shared" si="78"/>
        <v>6</v>
      </c>
      <c r="AB302" s="29">
        <v>174.61</v>
      </c>
      <c r="AC302" s="66">
        <f t="shared" si="79"/>
        <v>180.61</v>
      </c>
      <c r="AD302" s="59">
        <v>0.031060069444444446</v>
      </c>
      <c r="AE302" s="59">
        <v>0.0291900462962963</v>
      </c>
      <c r="AF302" s="30">
        <f t="shared" si="80"/>
        <v>0.001870023148148145</v>
      </c>
      <c r="AG302" s="27"/>
      <c r="AH302" s="27">
        <v>2</v>
      </c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>
        <v>2</v>
      </c>
      <c r="AX302" s="27"/>
      <c r="AY302" s="31">
        <f t="shared" si="81"/>
        <v>2</v>
      </c>
      <c r="AZ302" s="40">
        <v>161.57</v>
      </c>
      <c r="BA302" s="78">
        <f t="shared" si="82"/>
        <v>163.57</v>
      </c>
      <c r="BB302" s="40">
        <f t="shared" si="83"/>
        <v>163.57</v>
      </c>
      <c r="BC302" s="32">
        <v>11</v>
      </c>
      <c r="BD302" s="27"/>
      <c r="BE302" s="8"/>
    </row>
    <row r="303" spans="1:56" ht="21" customHeight="1">
      <c r="A303" s="1">
        <v>12</v>
      </c>
      <c r="B303" s="198" t="s">
        <v>239</v>
      </c>
      <c r="C303" s="200">
        <v>2004</v>
      </c>
      <c r="D303" s="200" t="s">
        <v>174</v>
      </c>
      <c r="E303" s="200" t="s">
        <v>7</v>
      </c>
      <c r="F303" s="47">
        <v>0.01055960648148148</v>
      </c>
      <c r="G303" s="47">
        <v>0.006966087962962963</v>
      </c>
      <c r="H303" s="26">
        <f t="shared" si="77"/>
        <v>0.0035935185185185176</v>
      </c>
      <c r="I303" s="32"/>
      <c r="J303" s="32"/>
      <c r="K303" s="32"/>
      <c r="L303" s="32"/>
      <c r="M303" s="32"/>
      <c r="N303" s="32">
        <v>50</v>
      </c>
      <c r="O303" s="32">
        <v>50</v>
      </c>
      <c r="P303" s="32">
        <v>50</v>
      </c>
      <c r="Q303" s="32"/>
      <c r="R303" s="32">
        <v>50</v>
      </c>
      <c r="S303" s="32">
        <v>50</v>
      </c>
      <c r="T303" s="32"/>
      <c r="U303" s="32"/>
      <c r="V303" s="32"/>
      <c r="W303" s="32"/>
      <c r="X303" s="32">
        <v>2</v>
      </c>
      <c r="Y303" s="32">
        <v>50</v>
      </c>
      <c r="Z303" s="32"/>
      <c r="AA303" s="28">
        <f t="shared" si="78"/>
        <v>302</v>
      </c>
      <c r="AB303" s="29">
        <v>310.48</v>
      </c>
      <c r="AC303" s="66">
        <f t="shared" si="79"/>
        <v>612.48</v>
      </c>
      <c r="AD303" s="59"/>
      <c r="AE303" s="59"/>
      <c r="AF303" s="30">
        <f t="shared" si="80"/>
        <v>0</v>
      </c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31">
        <f t="shared" si="81"/>
        <v>0</v>
      </c>
      <c r="AZ303" s="40" t="s">
        <v>389</v>
      </c>
      <c r="BA303" s="40" t="s">
        <v>389</v>
      </c>
      <c r="BB303" s="40">
        <v>612.48</v>
      </c>
      <c r="BC303" s="32">
        <v>12</v>
      </c>
      <c r="BD303" s="27"/>
    </row>
    <row r="304" spans="1:56" ht="21" customHeight="1">
      <c r="A304" s="1">
        <v>13</v>
      </c>
      <c r="B304" s="198" t="s">
        <v>240</v>
      </c>
      <c r="C304" s="200">
        <v>2004</v>
      </c>
      <c r="D304" s="200" t="s">
        <v>174</v>
      </c>
      <c r="E304" s="200" t="s">
        <v>7</v>
      </c>
      <c r="F304" s="47">
        <v>0.019483564814814815</v>
      </c>
      <c r="G304" s="47">
        <v>0.014719212962962963</v>
      </c>
      <c r="H304" s="26">
        <f t="shared" si="77"/>
        <v>0.004764351851851851</v>
      </c>
      <c r="I304" s="32"/>
      <c r="J304" s="32">
        <v>50</v>
      </c>
      <c r="K304" s="32">
        <v>2</v>
      </c>
      <c r="L304" s="32"/>
      <c r="M304" s="32"/>
      <c r="N304" s="32">
        <v>50</v>
      </c>
      <c r="O304" s="32">
        <v>50</v>
      </c>
      <c r="P304" s="32">
        <v>50</v>
      </c>
      <c r="Q304" s="32">
        <v>50</v>
      </c>
      <c r="R304" s="32"/>
      <c r="S304" s="32"/>
      <c r="T304" s="32">
        <v>50</v>
      </c>
      <c r="U304" s="32">
        <v>50</v>
      </c>
      <c r="V304" s="32">
        <v>50</v>
      </c>
      <c r="W304" s="32"/>
      <c r="X304" s="32">
        <v>50</v>
      </c>
      <c r="Y304" s="32">
        <v>50</v>
      </c>
      <c r="Z304" s="32">
        <v>2</v>
      </c>
      <c r="AA304" s="28">
        <f t="shared" si="78"/>
        <v>504</v>
      </c>
      <c r="AB304" s="37">
        <v>411.64</v>
      </c>
      <c r="AC304" s="66">
        <f t="shared" si="79"/>
        <v>915.64</v>
      </c>
      <c r="AD304" s="25"/>
      <c r="AE304" s="25"/>
      <c r="AF304" s="30">
        <f t="shared" si="80"/>
        <v>0</v>
      </c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1">
        <f t="shared" si="81"/>
        <v>0</v>
      </c>
      <c r="AZ304" s="40" t="s">
        <v>389</v>
      </c>
      <c r="BA304" s="40" t="s">
        <v>389</v>
      </c>
      <c r="BB304" s="40">
        <v>915.64</v>
      </c>
      <c r="BC304" s="32">
        <v>13</v>
      </c>
      <c r="BD304" s="27"/>
    </row>
    <row r="305" spans="1:56" ht="21" customHeight="1">
      <c r="A305" s="1">
        <v>14</v>
      </c>
      <c r="B305" s="198" t="s">
        <v>97</v>
      </c>
      <c r="C305" s="200">
        <v>1980</v>
      </c>
      <c r="D305" s="200" t="s">
        <v>174</v>
      </c>
      <c r="E305" s="200">
        <v>2</v>
      </c>
      <c r="F305" s="47"/>
      <c r="G305" s="47"/>
      <c r="H305" s="26">
        <f t="shared" si="77"/>
        <v>0</v>
      </c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40" t="s">
        <v>389</v>
      </c>
      <c r="AB305" s="40" t="s">
        <v>389</v>
      </c>
      <c r="AC305" s="40" t="s">
        <v>389</v>
      </c>
      <c r="AD305" s="40" t="s">
        <v>389</v>
      </c>
      <c r="AE305" s="25"/>
      <c r="AF305" s="30" t="e">
        <f t="shared" si="80"/>
        <v>#VALUE!</v>
      </c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40" t="s">
        <v>389</v>
      </c>
      <c r="AZ305" s="40" t="s">
        <v>389</v>
      </c>
      <c r="BA305" s="40" t="s">
        <v>389</v>
      </c>
      <c r="BB305" s="40" t="s">
        <v>389</v>
      </c>
      <c r="BC305" s="32"/>
      <c r="BD305" s="27"/>
    </row>
    <row r="306" spans="1:58" s="81" customFormat="1" ht="42.75" customHeight="1">
      <c r="A306" s="359" t="s">
        <v>303</v>
      </c>
      <c r="B306" s="359"/>
      <c r="C306" s="359"/>
      <c r="D306" s="359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  <c r="AA306" s="359"/>
      <c r="AB306" s="359"/>
      <c r="AC306" s="359"/>
      <c r="AD306" s="359"/>
      <c r="AE306" s="359"/>
      <c r="AF306" s="359"/>
      <c r="AG306" s="359"/>
      <c r="AH306" s="359"/>
      <c r="AI306" s="359"/>
      <c r="AJ306" s="359"/>
      <c r="AK306" s="359"/>
      <c r="AL306" s="359"/>
      <c r="AM306" s="359"/>
      <c r="AN306" s="359"/>
      <c r="AO306" s="359"/>
      <c r="AP306" s="359"/>
      <c r="AQ306" s="359"/>
      <c r="AR306" s="359"/>
      <c r="AS306" s="359"/>
      <c r="AT306" s="359"/>
      <c r="AU306" s="359"/>
      <c r="AV306" s="359"/>
      <c r="AW306" s="359"/>
      <c r="AX306" s="359"/>
      <c r="AY306" s="359"/>
      <c r="AZ306" s="359"/>
      <c r="BA306" s="359"/>
      <c r="BB306" s="359"/>
      <c r="BC306" s="359"/>
      <c r="BD306" s="359"/>
      <c r="BE306" s="186"/>
      <c r="BF306" s="84"/>
    </row>
    <row r="307" spans="1:58" s="81" customFormat="1" ht="42.75" customHeight="1">
      <c r="A307" s="332" t="s">
        <v>304</v>
      </c>
      <c r="B307" s="332"/>
      <c r="C307" s="332"/>
      <c r="D307" s="332"/>
      <c r="E307" s="332"/>
      <c r="F307" s="332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 s="332"/>
      <c r="U307" s="332"/>
      <c r="V307" s="332"/>
      <c r="W307" s="332"/>
      <c r="X307" s="332"/>
      <c r="Y307" s="332"/>
      <c r="Z307" s="332"/>
      <c r="AA307" s="332"/>
      <c r="AB307" s="332"/>
      <c r="AC307" s="332"/>
      <c r="AD307" s="332"/>
      <c r="AE307" s="332"/>
      <c r="AF307" s="332"/>
      <c r="AG307" s="332"/>
      <c r="AH307" s="332"/>
      <c r="AI307" s="332"/>
      <c r="AJ307" s="332"/>
      <c r="AK307" s="332"/>
      <c r="AL307" s="332"/>
      <c r="AM307" s="332"/>
      <c r="AN307" s="332"/>
      <c r="AO307" s="332"/>
      <c r="AP307" s="332"/>
      <c r="AQ307" s="332"/>
      <c r="AR307" s="332"/>
      <c r="AS307" s="332"/>
      <c r="AT307" s="332"/>
      <c r="AU307" s="332"/>
      <c r="AV307" s="332"/>
      <c r="AW307" s="332"/>
      <c r="AX307" s="332"/>
      <c r="AY307" s="332"/>
      <c r="AZ307" s="332"/>
      <c r="BA307" s="332"/>
      <c r="BB307" s="332"/>
      <c r="BC307" s="332"/>
      <c r="BD307" s="332"/>
      <c r="BE307" s="187"/>
      <c r="BF307" s="84"/>
    </row>
  </sheetData>
  <mergeCells count="159">
    <mergeCell ref="C175:C176"/>
    <mergeCell ref="BC290:BC291"/>
    <mergeCell ref="BD290:BD291"/>
    <mergeCell ref="F290:Z290"/>
    <mergeCell ref="A286:BD286"/>
    <mergeCell ref="A287:BD287"/>
    <mergeCell ref="A288:BD288"/>
    <mergeCell ref="BC289:BD289"/>
    <mergeCell ref="BC265:BC266"/>
    <mergeCell ref="AY265:BA265"/>
    <mergeCell ref="A306:BD306"/>
    <mergeCell ref="A307:BD307"/>
    <mergeCell ref="C290:C291"/>
    <mergeCell ref="AA290:AC290"/>
    <mergeCell ref="AD290:AX290"/>
    <mergeCell ref="AY290:BA290"/>
    <mergeCell ref="BB290:BB291"/>
    <mergeCell ref="A290:A291"/>
    <mergeCell ref="B290:B291"/>
    <mergeCell ref="D265:D266"/>
    <mergeCell ref="F265:Z265"/>
    <mergeCell ref="AA265:AC265"/>
    <mergeCell ref="B265:B266"/>
    <mergeCell ref="A285:BD285"/>
    <mergeCell ref="D290:D291"/>
    <mergeCell ref="AD265:AX265"/>
    <mergeCell ref="BB265:BB266"/>
    <mergeCell ref="A260:BD260"/>
    <mergeCell ref="A261:BD261"/>
    <mergeCell ref="A262:BD262"/>
    <mergeCell ref="BD265:BD266"/>
    <mergeCell ref="C265:C266"/>
    <mergeCell ref="A263:BD263"/>
    <mergeCell ref="BC264:BD264"/>
    <mergeCell ref="A265:A266"/>
    <mergeCell ref="A241:A242"/>
    <mergeCell ref="B241:B242"/>
    <mergeCell ref="D241:D242"/>
    <mergeCell ref="F241:Z241"/>
    <mergeCell ref="AA241:AC241"/>
    <mergeCell ref="AD241:AX241"/>
    <mergeCell ref="AY241:BA241"/>
    <mergeCell ref="BB241:BB242"/>
    <mergeCell ref="BC241:BC242"/>
    <mergeCell ref="BD241:BD242"/>
    <mergeCell ref="BC205:BC206"/>
    <mergeCell ref="BD205:BD206"/>
    <mergeCell ref="A237:BD237"/>
    <mergeCell ref="A238:BD238"/>
    <mergeCell ref="A239:BD239"/>
    <mergeCell ref="BC240:BD240"/>
    <mergeCell ref="A236:BD236"/>
    <mergeCell ref="C241:C242"/>
    <mergeCell ref="AA205:AC205"/>
    <mergeCell ref="AD205:AX205"/>
    <mergeCell ref="AY205:BA205"/>
    <mergeCell ref="BB205:BB206"/>
    <mergeCell ref="A205:A206"/>
    <mergeCell ref="B205:B206"/>
    <mergeCell ref="D205:D206"/>
    <mergeCell ref="F205:Z205"/>
    <mergeCell ref="C205:C206"/>
    <mergeCell ref="A201:BD201"/>
    <mergeCell ref="A202:BD202"/>
    <mergeCell ref="A203:BD203"/>
    <mergeCell ref="BC204:BD204"/>
    <mergeCell ref="D175:D176"/>
    <mergeCell ref="F175:Z175"/>
    <mergeCell ref="BC175:BC176"/>
    <mergeCell ref="BD175:BD176"/>
    <mergeCell ref="AA175:AC175"/>
    <mergeCell ref="AD175:AX175"/>
    <mergeCell ref="AY175:BA175"/>
    <mergeCell ref="BB175:BB176"/>
    <mergeCell ref="A200:BD200"/>
    <mergeCell ref="BB138:BB139"/>
    <mergeCell ref="BC138:BC139"/>
    <mergeCell ref="BD138:BD139"/>
    <mergeCell ref="A171:BD171"/>
    <mergeCell ref="A172:BD172"/>
    <mergeCell ref="A173:BD173"/>
    <mergeCell ref="BC174:BD174"/>
    <mergeCell ref="A175:A176"/>
    <mergeCell ref="B175:B176"/>
    <mergeCell ref="A136:BD136"/>
    <mergeCell ref="BC137:BD137"/>
    <mergeCell ref="A138:A139"/>
    <mergeCell ref="B138:B139"/>
    <mergeCell ref="D138:D139"/>
    <mergeCell ref="F138:Z138"/>
    <mergeCell ref="AA138:AC138"/>
    <mergeCell ref="AD138:AX138"/>
    <mergeCell ref="AY138:BA138"/>
    <mergeCell ref="C138:C139"/>
    <mergeCell ref="A134:BD134"/>
    <mergeCell ref="A135:BD135"/>
    <mergeCell ref="BB107:BB108"/>
    <mergeCell ref="BC107:BC108"/>
    <mergeCell ref="BD107:BD108"/>
    <mergeCell ref="A133:BD133"/>
    <mergeCell ref="F107:Z107"/>
    <mergeCell ref="AA107:AC107"/>
    <mergeCell ref="AD107:AX107"/>
    <mergeCell ref="AY107:BA107"/>
    <mergeCell ref="C107:C108"/>
    <mergeCell ref="A103:BD103"/>
    <mergeCell ref="A104:BD104"/>
    <mergeCell ref="A105:BD105"/>
    <mergeCell ref="BC106:BD106"/>
    <mergeCell ref="A107:A108"/>
    <mergeCell ref="B107:B108"/>
    <mergeCell ref="D107:D108"/>
    <mergeCell ref="A1:BD1"/>
    <mergeCell ref="B5:B6"/>
    <mergeCell ref="D5:D6"/>
    <mergeCell ref="F5:Z5"/>
    <mergeCell ref="AA5:AC5"/>
    <mergeCell ref="AD5:AX5"/>
    <mergeCell ref="AY5:BA5"/>
    <mergeCell ref="BB5:BB6"/>
    <mergeCell ref="BC5:BC6"/>
    <mergeCell ref="BD5:BD6"/>
    <mergeCell ref="BC40:BC41"/>
    <mergeCell ref="BD40:BD41"/>
    <mergeCell ref="A3:BD3"/>
    <mergeCell ref="A2:BD2"/>
    <mergeCell ref="A34:BD34"/>
    <mergeCell ref="A35:BD35"/>
    <mergeCell ref="A5:A6"/>
    <mergeCell ref="BC4:BD4"/>
    <mergeCell ref="C5:C6"/>
    <mergeCell ref="C40:C41"/>
    <mergeCell ref="A36:BD36"/>
    <mergeCell ref="A37:BD37"/>
    <mergeCell ref="A38:BD38"/>
    <mergeCell ref="BC39:BD39"/>
    <mergeCell ref="AA40:AC40"/>
    <mergeCell ref="AD40:AX40"/>
    <mergeCell ref="AY40:BA40"/>
    <mergeCell ref="BB40:BB41"/>
    <mergeCell ref="A40:A41"/>
    <mergeCell ref="B40:B41"/>
    <mergeCell ref="D40:D41"/>
    <mergeCell ref="F40:Z40"/>
    <mergeCell ref="A68:BD68"/>
    <mergeCell ref="A69:BD69"/>
    <mergeCell ref="A70:BD70"/>
    <mergeCell ref="BC71:BD71"/>
    <mergeCell ref="A72:A73"/>
    <mergeCell ref="B72:B73"/>
    <mergeCell ref="D72:D73"/>
    <mergeCell ref="F72:Z72"/>
    <mergeCell ref="C72:C73"/>
    <mergeCell ref="BC72:BC73"/>
    <mergeCell ref="BD72:BD73"/>
    <mergeCell ref="AA72:AC72"/>
    <mergeCell ref="AD72:AX72"/>
    <mergeCell ref="AY72:BA72"/>
    <mergeCell ref="BB72:BB73"/>
  </mergeCells>
  <printOptions/>
  <pageMargins left="0.41" right="0.16" top="0.22" bottom="0.16" header="0.22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52"/>
  <sheetViews>
    <sheetView workbookViewId="0" topLeftCell="A230">
      <selection activeCell="A235" sqref="A235:BE235"/>
    </sheetView>
  </sheetViews>
  <sheetFormatPr defaultColWidth="9.140625" defaultRowHeight="12.75"/>
  <cols>
    <col min="1" max="1" width="3.8515625" style="80" customWidth="1"/>
    <col min="2" max="2" width="7.57421875" style="81" hidden="1" customWidth="1"/>
    <col min="3" max="3" width="7.28125" style="80" hidden="1" customWidth="1"/>
    <col min="4" max="4" width="17.00390625" style="81" customWidth="1"/>
    <col min="5" max="5" width="6.00390625" style="81" customWidth="1"/>
    <col min="6" max="6" width="12.28125" style="80" customWidth="1"/>
    <col min="7" max="7" width="6.28125" style="80" customWidth="1"/>
    <col min="8" max="8" width="13.57421875" style="80" hidden="1" customWidth="1"/>
    <col min="9" max="9" width="7.57421875" style="80" hidden="1" customWidth="1"/>
    <col min="10" max="10" width="13.57421875" style="85" hidden="1" customWidth="1"/>
    <col min="11" max="11" width="3.421875" style="80" hidden="1" customWidth="1"/>
    <col min="12" max="12" width="3.00390625" style="80" hidden="1" customWidth="1"/>
    <col min="13" max="14" width="3.140625" style="80" hidden="1" customWidth="1"/>
    <col min="15" max="15" width="3.28125" style="80" hidden="1" customWidth="1"/>
    <col min="16" max="16" width="3.7109375" style="80" hidden="1" customWidth="1"/>
    <col min="17" max="17" width="3.421875" style="80" hidden="1" customWidth="1"/>
    <col min="18" max="18" width="3.00390625" style="80" hidden="1" customWidth="1"/>
    <col min="19" max="19" width="3.57421875" style="80" hidden="1" customWidth="1"/>
    <col min="20" max="21" width="3.7109375" style="80" hidden="1" customWidth="1"/>
    <col min="22" max="22" width="3.00390625" style="80" hidden="1" customWidth="1"/>
    <col min="23" max="23" width="4.00390625" style="80" hidden="1" customWidth="1"/>
    <col min="24" max="24" width="3.28125" style="80" hidden="1" customWidth="1"/>
    <col min="25" max="25" width="3.140625" style="80" hidden="1" customWidth="1"/>
    <col min="26" max="26" width="3.57421875" style="80" hidden="1" customWidth="1"/>
    <col min="27" max="27" width="3.7109375" style="80" hidden="1" customWidth="1"/>
    <col min="28" max="28" width="4.00390625" style="80" hidden="1" customWidth="1"/>
    <col min="29" max="29" width="6.00390625" style="85" customWidth="1"/>
    <col min="30" max="30" width="7.00390625" style="85" customWidth="1"/>
    <col min="31" max="31" width="9.140625" style="85" customWidth="1"/>
    <col min="32" max="33" width="12.421875" style="80" hidden="1" customWidth="1"/>
    <col min="34" max="34" width="11.421875" style="127" hidden="1" customWidth="1"/>
    <col min="35" max="35" width="2.8515625" style="80" hidden="1" customWidth="1"/>
    <col min="36" max="36" width="2.00390625" style="80" hidden="1" customWidth="1"/>
    <col min="37" max="37" width="2.7109375" style="80" hidden="1" customWidth="1"/>
    <col min="38" max="38" width="1.57421875" style="80" hidden="1" customWidth="1"/>
    <col min="39" max="39" width="2.57421875" style="80" hidden="1" customWidth="1"/>
    <col min="40" max="40" width="1.8515625" style="80" hidden="1" customWidth="1"/>
    <col min="41" max="41" width="2.28125" style="80" hidden="1" customWidth="1"/>
    <col min="42" max="42" width="2.421875" style="80" hidden="1" customWidth="1"/>
    <col min="43" max="44" width="2.00390625" style="80" hidden="1" customWidth="1"/>
    <col min="45" max="45" width="1.7109375" style="80" hidden="1" customWidth="1"/>
    <col min="46" max="46" width="2.7109375" style="80" hidden="1" customWidth="1"/>
    <col min="47" max="47" width="1.57421875" style="80" hidden="1" customWidth="1"/>
    <col min="48" max="49" width="2.00390625" style="80" hidden="1" customWidth="1"/>
    <col min="50" max="50" width="2.140625" style="80" hidden="1" customWidth="1"/>
    <col min="51" max="51" width="3.421875" style="80" hidden="1" customWidth="1"/>
    <col min="52" max="52" width="5.00390625" style="80" hidden="1" customWidth="1"/>
    <col min="53" max="53" width="5.57421875" style="85" customWidth="1"/>
    <col min="54" max="54" width="6.57421875" style="85" customWidth="1"/>
    <col min="55" max="55" width="8.421875" style="132" customWidth="1"/>
    <col min="56" max="56" width="8.00390625" style="80" customWidth="1"/>
    <col min="57" max="57" width="5.7109375" style="87" customWidth="1"/>
    <col min="58" max="58" width="9.140625" style="84" customWidth="1"/>
    <col min="59" max="16384" width="9.140625" style="81" customWidth="1"/>
  </cols>
  <sheetData>
    <row r="1" spans="1:57" ht="13.5" customHeight="1">
      <c r="A1" s="346" t="s">
        <v>296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</row>
    <row r="2" spans="1:58" s="82" customFormat="1" ht="16.5" customHeight="1">
      <c r="A2" s="346" t="s">
        <v>306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151"/>
    </row>
    <row r="3" spans="1:58" s="82" customFormat="1" ht="15.75" customHeight="1">
      <c r="A3" s="346" t="s">
        <v>305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151"/>
    </row>
    <row r="4" spans="1:57" ht="15" customHeight="1">
      <c r="A4" s="381" t="s">
        <v>299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</row>
    <row r="5" spans="3:57" ht="15.75" customHeight="1">
      <c r="C5" s="83"/>
      <c r="D5" s="352" t="s">
        <v>297</v>
      </c>
      <c r="E5" s="352"/>
      <c r="F5" s="352"/>
      <c r="G5" s="179"/>
      <c r="H5" s="89"/>
      <c r="I5" s="89"/>
      <c r="J5" s="88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8"/>
      <c r="AF5" s="89"/>
      <c r="AG5" s="89"/>
      <c r="AH5" s="88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8"/>
      <c r="BB5" s="89"/>
      <c r="BC5" s="382" t="s">
        <v>298</v>
      </c>
      <c r="BD5" s="382"/>
      <c r="BE5" s="86"/>
    </row>
    <row r="6" spans="1:67" ht="21" customHeight="1">
      <c r="A6" s="385" t="s">
        <v>135</v>
      </c>
      <c r="B6" s="91"/>
      <c r="C6" s="79" t="s">
        <v>0</v>
      </c>
      <c r="D6" s="386" t="s">
        <v>12</v>
      </c>
      <c r="E6" s="92" t="s">
        <v>194</v>
      </c>
      <c r="F6" s="391" t="s">
        <v>13</v>
      </c>
      <c r="G6" s="79" t="s">
        <v>14</v>
      </c>
      <c r="H6" s="393" t="s">
        <v>15</v>
      </c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5"/>
      <c r="AC6" s="400" t="s">
        <v>15</v>
      </c>
      <c r="AD6" s="401"/>
      <c r="AE6" s="402"/>
      <c r="AF6" s="394" t="s">
        <v>16</v>
      </c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5"/>
      <c r="BA6" s="400" t="s">
        <v>16</v>
      </c>
      <c r="BB6" s="401"/>
      <c r="BC6" s="402"/>
      <c r="BD6" s="386" t="s">
        <v>48</v>
      </c>
      <c r="BE6" s="397" t="s">
        <v>17</v>
      </c>
      <c r="BG6" s="84"/>
      <c r="BH6" s="84"/>
      <c r="BI6" s="84"/>
      <c r="BJ6" s="84"/>
      <c r="BK6" s="84"/>
      <c r="BL6" s="84"/>
      <c r="BM6" s="84"/>
      <c r="BN6" s="84"/>
      <c r="BO6" s="84"/>
    </row>
    <row r="7" spans="1:67" ht="27.75" customHeight="1">
      <c r="A7" s="385"/>
      <c r="B7" s="94" t="s">
        <v>129</v>
      </c>
      <c r="C7" s="94" t="s">
        <v>46</v>
      </c>
      <c r="D7" s="390"/>
      <c r="E7" s="95" t="s">
        <v>195</v>
      </c>
      <c r="F7" s="392"/>
      <c r="G7" s="94" t="s">
        <v>18</v>
      </c>
      <c r="H7" s="90" t="s">
        <v>43</v>
      </c>
      <c r="I7" s="90" t="s">
        <v>44</v>
      </c>
      <c r="J7" s="128" t="s">
        <v>1</v>
      </c>
      <c r="K7" s="90">
        <v>1</v>
      </c>
      <c r="L7" s="90">
        <v>2</v>
      </c>
      <c r="M7" s="90">
        <v>3</v>
      </c>
      <c r="N7" s="90">
        <v>4</v>
      </c>
      <c r="O7" s="90">
        <v>5</v>
      </c>
      <c r="P7" s="90">
        <v>6</v>
      </c>
      <c r="Q7" s="90">
        <v>7</v>
      </c>
      <c r="R7" s="90">
        <v>8</v>
      </c>
      <c r="S7" s="90">
        <v>9</v>
      </c>
      <c r="T7" s="90">
        <v>10</v>
      </c>
      <c r="U7" s="90">
        <v>11</v>
      </c>
      <c r="V7" s="90">
        <v>12</v>
      </c>
      <c r="W7" s="90">
        <v>13</v>
      </c>
      <c r="X7" s="90">
        <v>14</v>
      </c>
      <c r="Y7" s="90">
        <v>15</v>
      </c>
      <c r="Z7" s="90">
        <v>16</v>
      </c>
      <c r="AA7" s="90">
        <v>17</v>
      </c>
      <c r="AB7" s="90">
        <v>18</v>
      </c>
      <c r="AC7" s="96" t="s">
        <v>2</v>
      </c>
      <c r="AD7" s="96" t="s">
        <v>1</v>
      </c>
      <c r="AE7" s="96" t="s">
        <v>45</v>
      </c>
      <c r="AF7" s="97" t="s">
        <v>43</v>
      </c>
      <c r="AG7" s="79" t="s">
        <v>44</v>
      </c>
      <c r="AH7" s="98" t="s">
        <v>1</v>
      </c>
      <c r="AI7" s="79">
        <v>1</v>
      </c>
      <c r="AJ7" s="79">
        <v>2</v>
      </c>
      <c r="AK7" s="79">
        <v>3</v>
      </c>
      <c r="AL7" s="79">
        <v>4</v>
      </c>
      <c r="AM7" s="79">
        <v>5</v>
      </c>
      <c r="AN7" s="79">
        <v>6</v>
      </c>
      <c r="AO7" s="79">
        <v>7</v>
      </c>
      <c r="AP7" s="79">
        <v>8</v>
      </c>
      <c r="AQ7" s="79">
        <v>9</v>
      </c>
      <c r="AR7" s="79">
        <v>10</v>
      </c>
      <c r="AS7" s="79">
        <v>11</v>
      </c>
      <c r="AT7" s="79">
        <v>12</v>
      </c>
      <c r="AU7" s="79">
        <v>13</v>
      </c>
      <c r="AV7" s="79">
        <v>14</v>
      </c>
      <c r="AW7" s="79">
        <v>15</v>
      </c>
      <c r="AX7" s="79">
        <v>16</v>
      </c>
      <c r="AY7" s="79">
        <v>17</v>
      </c>
      <c r="AZ7" s="92">
        <v>18</v>
      </c>
      <c r="BA7" s="96" t="s">
        <v>2</v>
      </c>
      <c r="BB7" s="96" t="s">
        <v>1</v>
      </c>
      <c r="BC7" s="129" t="s">
        <v>47</v>
      </c>
      <c r="BD7" s="387"/>
      <c r="BE7" s="397"/>
      <c r="BG7" s="84"/>
      <c r="BH7" s="84"/>
      <c r="BI7" s="84"/>
      <c r="BJ7" s="84"/>
      <c r="BK7" s="84"/>
      <c r="BL7" s="84"/>
      <c r="BM7" s="84"/>
      <c r="BN7" s="84"/>
      <c r="BO7" s="84"/>
    </row>
    <row r="8" spans="1:67" ht="15" customHeight="1">
      <c r="A8" s="99">
        <v>1</v>
      </c>
      <c r="B8" s="101" t="s">
        <v>32</v>
      </c>
      <c r="C8" s="100">
        <v>71</v>
      </c>
      <c r="D8" s="133" t="s">
        <v>29</v>
      </c>
      <c r="E8" s="102">
        <v>2000</v>
      </c>
      <c r="F8" s="102" t="s">
        <v>5</v>
      </c>
      <c r="G8" s="103" t="s">
        <v>4</v>
      </c>
      <c r="H8" s="104">
        <v>0.024039699074074078</v>
      </c>
      <c r="I8" s="104">
        <v>0.022941550925925928</v>
      </c>
      <c r="J8" s="120">
        <f aca="true" t="shared" si="0" ref="J8:J39">SUM(H8-I8)</f>
        <v>0.0010981481481481502</v>
      </c>
      <c r="K8" s="99"/>
      <c r="L8" s="99"/>
      <c r="M8" s="99"/>
      <c r="N8" s="99">
        <v>50</v>
      </c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105">
        <f aca="true" t="shared" si="1" ref="AC8:AC39">SUM(K8+L8+M8+N8+O8+P8+Q8+R8+S8+T8+U8+V8+W8+X8+Y8+Z8+AA8+AB8)</f>
        <v>50</v>
      </c>
      <c r="AD8" s="106">
        <v>94.88</v>
      </c>
      <c r="AE8" s="121">
        <f aca="true" t="shared" si="2" ref="AE8:AE39">SUM(AC8+AD8)</f>
        <v>144.88</v>
      </c>
      <c r="AF8" s="104">
        <v>0.03511458333333333</v>
      </c>
      <c r="AG8" s="104">
        <v>0.03403946759259259</v>
      </c>
      <c r="AH8" s="107">
        <f aca="true" t="shared" si="3" ref="AH8:AH39">SUM(AF8-AG8)</f>
        <v>0.001075115740740741</v>
      </c>
      <c r="AI8" s="99"/>
      <c r="AJ8" s="99"/>
      <c r="AK8" s="99"/>
      <c r="AL8" s="99"/>
      <c r="AM8" s="99">
        <v>2</v>
      </c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105">
        <f aca="true" t="shared" si="4" ref="BA8:BA39">SUM(AI8+AJ8+AK8+AL8+AM8+AN8+AO8+AP8+AQ8+AR8+AS8+AT8+AU8+AV8+AW8+AX8+AY8+AZ8)</f>
        <v>2</v>
      </c>
      <c r="BB8" s="105">
        <v>92.89</v>
      </c>
      <c r="BC8" s="121">
        <f aca="true" t="shared" si="5" ref="BC8:BC39">SUM(BA8+BB8)</f>
        <v>94.89</v>
      </c>
      <c r="BD8" s="112">
        <f aca="true" t="shared" si="6" ref="BD8:BD39">MIN(AC8+AD8,BA8+BB8)</f>
        <v>94.89</v>
      </c>
      <c r="BE8" s="99">
        <v>1</v>
      </c>
      <c r="BG8" s="84"/>
      <c r="BH8" s="84"/>
      <c r="BI8" s="84"/>
      <c r="BJ8" s="84"/>
      <c r="BK8" s="84"/>
      <c r="BL8" s="84"/>
      <c r="BM8" s="84"/>
      <c r="BN8" s="84"/>
      <c r="BO8" s="84"/>
    </row>
    <row r="9" spans="1:67" ht="15" customHeight="1">
      <c r="A9" s="99">
        <v>2</v>
      </c>
      <c r="B9" s="110" t="s">
        <v>32</v>
      </c>
      <c r="C9" s="100">
        <v>63</v>
      </c>
      <c r="D9" s="133" t="s">
        <v>111</v>
      </c>
      <c r="E9" s="102">
        <v>1998</v>
      </c>
      <c r="F9" s="102" t="s">
        <v>73</v>
      </c>
      <c r="G9" s="103" t="s">
        <v>4</v>
      </c>
      <c r="H9" s="104">
        <v>0.018630324074074073</v>
      </c>
      <c r="I9" s="104">
        <v>0.017418287037037038</v>
      </c>
      <c r="J9" s="120">
        <f t="shared" si="0"/>
        <v>0.0012120370370370358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05">
        <f t="shared" si="1"/>
        <v>0</v>
      </c>
      <c r="AD9" s="106">
        <v>104.72</v>
      </c>
      <c r="AE9" s="121">
        <f t="shared" si="2"/>
        <v>104.72</v>
      </c>
      <c r="AF9" s="104">
        <v>0.029673032407407405</v>
      </c>
      <c r="AG9" s="104">
        <v>0.028529282407407406</v>
      </c>
      <c r="AH9" s="107">
        <f t="shared" si="3"/>
        <v>0.001143749999999999</v>
      </c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105">
        <f t="shared" si="4"/>
        <v>0</v>
      </c>
      <c r="BB9" s="105">
        <v>98.82</v>
      </c>
      <c r="BC9" s="121">
        <f t="shared" si="5"/>
        <v>98.82</v>
      </c>
      <c r="BD9" s="112">
        <f t="shared" si="6"/>
        <v>98.82</v>
      </c>
      <c r="BE9" s="99">
        <v>2</v>
      </c>
      <c r="BG9" s="84"/>
      <c r="BH9" s="84"/>
      <c r="BI9" s="84"/>
      <c r="BJ9" s="84"/>
      <c r="BK9" s="84"/>
      <c r="BL9" s="84"/>
      <c r="BM9" s="84"/>
      <c r="BN9" s="84"/>
      <c r="BO9" s="84"/>
    </row>
    <row r="10" spans="1:67" ht="15" customHeight="1">
      <c r="A10" s="99">
        <v>3</v>
      </c>
      <c r="B10" s="110" t="s">
        <v>32</v>
      </c>
      <c r="C10" s="100">
        <v>78</v>
      </c>
      <c r="D10" s="133" t="s">
        <v>112</v>
      </c>
      <c r="E10" s="102">
        <v>1998</v>
      </c>
      <c r="F10" s="102" t="s">
        <v>73</v>
      </c>
      <c r="G10" s="103" t="s">
        <v>4</v>
      </c>
      <c r="H10" s="104">
        <v>0.028943518518518518</v>
      </c>
      <c r="I10" s="104">
        <v>0.027810879629629626</v>
      </c>
      <c r="J10" s="120">
        <f t="shared" si="0"/>
        <v>0.0011326388888888914</v>
      </c>
      <c r="K10" s="99"/>
      <c r="L10" s="99"/>
      <c r="M10" s="99"/>
      <c r="N10" s="99"/>
      <c r="O10" s="99"/>
      <c r="P10" s="99"/>
      <c r="Q10" s="99"/>
      <c r="R10" s="99"/>
      <c r="S10" s="99"/>
      <c r="T10" s="99">
        <v>2</v>
      </c>
      <c r="U10" s="99"/>
      <c r="V10" s="99"/>
      <c r="W10" s="99"/>
      <c r="X10" s="99"/>
      <c r="Y10" s="99"/>
      <c r="Z10" s="99"/>
      <c r="AA10" s="99"/>
      <c r="AB10" s="99"/>
      <c r="AC10" s="105">
        <f t="shared" si="1"/>
        <v>2</v>
      </c>
      <c r="AD10" s="106">
        <v>97.86</v>
      </c>
      <c r="AE10" s="121">
        <f t="shared" si="2"/>
        <v>99.86</v>
      </c>
      <c r="AF10" s="104">
        <v>0.03934965277777778</v>
      </c>
      <c r="AG10" s="104">
        <v>0.03824548611111111</v>
      </c>
      <c r="AH10" s="107">
        <f t="shared" si="3"/>
        <v>0.00110416666666667</v>
      </c>
      <c r="AI10" s="99"/>
      <c r="AJ10" s="99"/>
      <c r="AK10" s="99">
        <v>2</v>
      </c>
      <c r="AL10" s="99"/>
      <c r="AM10" s="99"/>
      <c r="AN10" s="99"/>
      <c r="AO10" s="99"/>
      <c r="AP10" s="99"/>
      <c r="AQ10" s="99"/>
      <c r="AR10" s="99">
        <v>2</v>
      </c>
      <c r="AS10" s="99"/>
      <c r="AT10" s="99"/>
      <c r="AU10" s="99"/>
      <c r="AV10" s="99"/>
      <c r="AW10" s="99"/>
      <c r="AX10" s="99"/>
      <c r="AY10" s="99"/>
      <c r="AZ10" s="99">
        <v>2</v>
      </c>
      <c r="BA10" s="105">
        <f t="shared" si="4"/>
        <v>6</v>
      </c>
      <c r="BB10" s="105">
        <v>95.4</v>
      </c>
      <c r="BC10" s="121">
        <f t="shared" si="5"/>
        <v>101.4</v>
      </c>
      <c r="BD10" s="112">
        <f t="shared" si="6"/>
        <v>99.86</v>
      </c>
      <c r="BE10" s="99">
        <v>3</v>
      </c>
      <c r="BG10" s="84"/>
      <c r="BH10" s="84"/>
      <c r="BI10" s="84"/>
      <c r="BJ10" s="84"/>
      <c r="BK10" s="84"/>
      <c r="BL10" s="84"/>
      <c r="BM10" s="84"/>
      <c r="BN10" s="84"/>
      <c r="BO10" s="84"/>
    </row>
    <row r="11" spans="1:67" ht="15" customHeight="1">
      <c r="A11" s="99">
        <v>4</v>
      </c>
      <c r="B11" s="110" t="s">
        <v>32</v>
      </c>
      <c r="C11" s="100">
        <v>67</v>
      </c>
      <c r="D11" s="133" t="s">
        <v>25</v>
      </c>
      <c r="E11" s="102">
        <v>1999</v>
      </c>
      <c r="F11" s="102" t="s">
        <v>5</v>
      </c>
      <c r="G11" s="103" t="s">
        <v>4</v>
      </c>
      <c r="H11" s="104">
        <v>0.021328819444444442</v>
      </c>
      <c r="I11" s="104">
        <v>0.02018275462962963</v>
      </c>
      <c r="J11" s="120">
        <f t="shared" si="0"/>
        <v>0.0011460648148148116</v>
      </c>
      <c r="K11" s="102"/>
      <c r="L11" s="102"/>
      <c r="M11" s="102"/>
      <c r="N11" s="102"/>
      <c r="O11" s="102"/>
      <c r="P11" s="102"/>
      <c r="Q11" s="102">
        <v>2</v>
      </c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5">
        <f t="shared" si="1"/>
        <v>2</v>
      </c>
      <c r="AD11" s="102">
        <v>99.02</v>
      </c>
      <c r="AE11" s="121">
        <f t="shared" si="2"/>
        <v>101.02</v>
      </c>
      <c r="AF11" s="104">
        <v>0.03243564814814815</v>
      </c>
      <c r="AG11" s="104">
        <v>0.03127291666666667</v>
      </c>
      <c r="AH11" s="107">
        <f t="shared" si="3"/>
        <v>0.0011627314814814799</v>
      </c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5">
        <f t="shared" si="4"/>
        <v>0</v>
      </c>
      <c r="BB11" s="102">
        <v>100.46</v>
      </c>
      <c r="BC11" s="121">
        <f t="shared" si="5"/>
        <v>100.46</v>
      </c>
      <c r="BD11" s="112">
        <f t="shared" si="6"/>
        <v>100.46</v>
      </c>
      <c r="BE11" s="99">
        <v>4</v>
      </c>
      <c r="BG11" s="84"/>
      <c r="BH11" s="84"/>
      <c r="BI11" s="84"/>
      <c r="BJ11" s="84"/>
      <c r="BK11" s="84"/>
      <c r="BL11" s="84"/>
      <c r="BM11" s="84"/>
      <c r="BN11" s="84"/>
      <c r="BO11" s="84"/>
    </row>
    <row r="12" spans="1:67" ht="15" customHeight="1">
      <c r="A12" s="99">
        <v>5</v>
      </c>
      <c r="B12" s="101" t="s">
        <v>32</v>
      </c>
      <c r="C12" s="100">
        <v>85</v>
      </c>
      <c r="D12" s="134" t="s">
        <v>54</v>
      </c>
      <c r="E12" s="109">
        <v>2000</v>
      </c>
      <c r="F12" s="102" t="s">
        <v>3</v>
      </c>
      <c r="G12" s="109">
        <v>1</v>
      </c>
      <c r="H12" s="104">
        <v>0.035938657407407405</v>
      </c>
      <c r="I12" s="104">
        <v>0.03476921296296296</v>
      </c>
      <c r="J12" s="120">
        <f t="shared" si="0"/>
        <v>0.0011694444444444452</v>
      </c>
      <c r="K12" s="99"/>
      <c r="L12" s="99"/>
      <c r="M12" s="99"/>
      <c r="N12" s="99"/>
      <c r="O12" s="99"/>
      <c r="P12" s="99"/>
      <c r="Q12" s="99"/>
      <c r="R12" s="99">
        <v>2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05">
        <f t="shared" si="1"/>
        <v>2</v>
      </c>
      <c r="AD12" s="106">
        <v>101.04</v>
      </c>
      <c r="AE12" s="121">
        <f t="shared" si="2"/>
        <v>103.04</v>
      </c>
      <c r="AF12" s="104">
        <v>0.004965509259259259</v>
      </c>
      <c r="AG12" s="104">
        <v>0.0035090277777777776</v>
      </c>
      <c r="AH12" s="107">
        <f t="shared" si="3"/>
        <v>0.0014564814814814813</v>
      </c>
      <c r="AI12" s="99"/>
      <c r="AJ12" s="99"/>
      <c r="AK12" s="99"/>
      <c r="AL12" s="99"/>
      <c r="AM12" s="99"/>
      <c r="AN12" s="99"/>
      <c r="AO12" s="99"/>
      <c r="AP12" s="99">
        <v>2</v>
      </c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105">
        <f t="shared" si="4"/>
        <v>2</v>
      </c>
      <c r="BB12" s="105">
        <v>125.84</v>
      </c>
      <c r="BC12" s="121">
        <f t="shared" si="5"/>
        <v>127.84</v>
      </c>
      <c r="BD12" s="112">
        <f t="shared" si="6"/>
        <v>103.04</v>
      </c>
      <c r="BE12" s="99">
        <v>5</v>
      </c>
      <c r="BG12" s="84"/>
      <c r="BH12" s="84"/>
      <c r="BI12" s="84"/>
      <c r="BJ12" s="84"/>
      <c r="BK12" s="84"/>
      <c r="BL12" s="84"/>
      <c r="BM12" s="84"/>
      <c r="BN12" s="84"/>
      <c r="BO12" s="84"/>
    </row>
    <row r="13" spans="1:67" ht="15" customHeight="1">
      <c r="A13" s="99">
        <v>6</v>
      </c>
      <c r="B13" s="101" t="s">
        <v>32</v>
      </c>
      <c r="C13" s="100">
        <v>88</v>
      </c>
      <c r="D13" s="134" t="s">
        <v>55</v>
      </c>
      <c r="E13" s="109">
        <v>2000</v>
      </c>
      <c r="F13" s="102" t="s">
        <v>3</v>
      </c>
      <c r="G13" s="109">
        <v>1</v>
      </c>
      <c r="H13" s="104">
        <v>0.03814918981481481</v>
      </c>
      <c r="I13" s="104">
        <v>0.03685196759259259</v>
      </c>
      <c r="J13" s="120">
        <f t="shared" si="0"/>
        <v>0.0012972222222222204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>
        <v>2</v>
      </c>
      <c r="AC13" s="105">
        <f t="shared" si="1"/>
        <v>2</v>
      </c>
      <c r="AD13" s="106">
        <v>112.08</v>
      </c>
      <c r="AE13" s="121">
        <f t="shared" si="2"/>
        <v>114.08</v>
      </c>
      <c r="AF13" s="104">
        <v>0.0068039351851851846</v>
      </c>
      <c r="AG13" s="104">
        <v>0.005597337962962964</v>
      </c>
      <c r="AH13" s="107">
        <f t="shared" si="3"/>
        <v>0.0012065972222222209</v>
      </c>
      <c r="AI13" s="99"/>
      <c r="AJ13" s="99"/>
      <c r="AK13" s="99"/>
      <c r="AL13" s="99"/>
      <c r="AM13" s="99"/>
      <c r="AN13" s="99"/>
      <c r="AO13" s="99"/>
      <c r="AP13" s="99">
        <v>2</v>
      </c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105">
        <f t="shared" si="4"/>
        <v>2</v>
      </c>
      <c r="BB13" s="105">
        <v>104.25</v>
      </c>
      <c r="BC13" s="121">
        <f t="shared" si="5"/>
        <v>106.25</v>
      </c>
      <c r="BD13" s="112">
        <f t="shared" si="6"/>
        <v>106.25</v>
      </c>
      <c r="BE13" s="99">
        <v>6</v>
      </c>
      <c r="BG13" s="84"/>
      <c r="BH13" s="84"/>
      <c r="BI13" s="84"/>
      <c r="BJ13" s="84"/>
      <c r="BK13" s="84"/>
      <c r="BL13" s="84"/>
      <c r="BM13" s="84"/>
      <c r="BN13" s="84"/>
      <c r="BO13" s="84"/>
    </row>
    <row r="14" spans="1:67" ht="15" customHeight="1">
      <c r="A14" s="99">
        <v>7</v>
      </c>
      <c r="B14" s="101" t="s">
        <v>32</v>
      </c>
      <c r="C14" s="100">
        <v>70</v>
      </c>
      <c r="D14" s="133" t="s">
        <v>26</v>
      </c>
      <c r="E14" s="102">
        <v>2001</v>
      </c>
      <c r="F14" s="102" t="s">
        <v>5</v>
      </c>
      <c r="G14" s="103">
        <v>1</v>
      </c>
      <c r="H14" s="104">
        <v>0.023477430555555553</v>
      </c>
      <c r="I14" s="104">
        <v>0.022256481481481485</v>
      </c>
      <c r="J14" s="120">
        <f t="shared" si="0"/>
        <v>0.0012209490740740687</v>
      </c>
      <c r="K14" s="99"/>
      <c r="L14" s="99">
        <v>2</v>
      </c>
      <c r="M14" s="99"/>
      <c r="N14" s="99"/>
      <c r="O14" s="99"/>
      <c r="P14" s="99"/>
      <c r="Q14" s="99"/>
      <c r="R14" s="99"/>
      <c r="S14" s="99"/>
      <c r="T14" s="99">
        <v>2</v>
      </c>
      <c r="U14" s="99"/>
      <c r="V14" s="99"/>
      <c r="W14" s="99"/>
      <c r="X14" s="99"/>
      <c r="Y14" s="99"/>
      <c r="Z14" s="99"/>
      <c r="AA14" s="99"/>
      <c r="AB14" s="99"/>
      <c r="AC14" s="105">
        <f t="shared" si="1"/>
        <v>4</v>
      </c>
      <c r="AD14" s="106">
        <v>105.49</v>
      </c>
      <c r="AE14" s="121">
        <f t="shared" si="2"/>
        <v>109.49</v>
      </c>
      <c r="AF14" s="104">
        <v>0.0346119212962963</v>
      </c>
      <c r="AG14" s="104">
        <v>0.033368055555555554</v>
      </c>
      <c r="AH14" s="107">
        <f t="shared" si="3"/>
        <v>0.0012438657407407433</v>
      </c>
      <c r="AI14" s="99"/>
      <c r="AJ14" s="99"/>
      <c r="AK14" s="99"/>
      <c r="AL14" s="99"/>
      <c r="AM14" s="99"/>
      <c r="AN14" s="99"/>
      <c r="AO14" s="99"/>
      <c r="AP14" s="99">
        <v>2</v>
      </c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105">
        <f t="shared" si="4"/>
        <v>2</v>
      </c>
      <c r="BB14" s="105">
        <v>107.47</v>
      </c>
      <c r="BC14" s="121">
        <f t="shared" si="5"/>
        <v>109.47</v>
      </c>
      <c r="BD14" s="112">
        <f t="shared" si="6"/>
        <v>109.47</v>
      </c>
      <c r="BE14" s="99">
        <v>7</v>
      </c>
      <c r="BG14" s="84"/>
      <c r="BH14" s="84"/>
      <c r="BI14" s="84"/>
      <c r="BJ14" s="84"/>
      <c r="BK14" s="84"/>
      <c r="BL14" s="84"/>
      <c r="BM14" s="84"/>
      <c r="BN14" s="84"/>
      <c r="BO14" s="84"/>
    </row>
    <row r="15" spans="1:67" ht="15" customHeight="1">
      <c r="A15" s="99">
        <v>8</v>
      </c>
      <c r="B15" s="101" t="s">
        <v>32</v>
      </c>
      <c r="C15" s="100">
        <v>68</v>
      </c>
      <c r="D15" s="133" t="s">
        <v>24</v>
      </c>
      <c r="E15" s="102">
        <v>2002</v>
      </c>
      <c r="F15" s="102" t="s">
        <v>5</v>
      </c>
      <c r="G15" s="103">
        <v>1</v>
      </c>
      <c r="H15" s="104">
        <v>0.022149884259259258</v>
      </c>
      <c r="I15" s="104">
        <v>0.020882638888888888</v>
      </c>
      <c r="J15" s="120">
        <f t="shared" si="0"/>
        <v>0.00126724537037037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105">
        <f t="shared" si="1"/>
        <v>0</v>
      </c>
      <c r="AD15" s="106">
        <v>109.49</v>
      </c>
      <c r="AE15" s="121">
        <f t="shared" si="2"/>
        <v>109.49</v>
      </c>
      <c r="AF15" s="104">
        <v>0.03348090277777777</v>
      </c>
      <c r="AG15" s="104">
        <v>0.032002662037037034</v>
      </c>
      <c r="AH15" s="107">
        <f t="shared" si="3"/>
        <v>0.0014782407407407383</v>
      </c>
      <c r="AI15" s="99"/>
      <c r="AJ15" s="99"/>
      <c r="AK15" s="99"/>
      <c r="AL15" s="99"/>
      <c r="AM15" s="99"/>
      <c r="AN15" s="99"/>
      <c r="AO15" s="99"/>
      <c r="AP15" s="99">
        <v>50</v>
      </c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105">
        <f t="shared" si="4"/>
        <v>50</v>
      </c>
      <c r="BB15" s="105">
        <v>127.72</v>
      </c>
      <c r="BC15" s="121">
        <f t="shared" si="5"/>
        <v>177.72</v>
      </c>
      <c r="BD15" s="112">
        <f t="shared" si="6"/>
        <v>109.49</v>
      </c>
      <c r="BE15" s="99">
        <v>8</v>
      </c>
      <c r="BG15" s="84"/>
      <c r="BH15" s="84"/>
      <c r="BI15" s="84"/>
      <c r="BJ15" s="84"/>
      <c r="BK15" s="84"/>
      <c r="BL15" s="84"/>
      <c r="BM15" s="84"/>
      <c r="BN15" s="84"/>
      <c r="BO15" s="84"/>
    </row>
    <row r="16" spans="1:67" ht="15" customHeight="1">
      <c r="A16" s="99">
        <v>9</v>
      </c>
      <c r="B16" s="101" t="s">
        <v>32</v>
      </c>
      <c r="C16" s="100">
        <v>52</v>
      </c>
      <c r="D16" s="133" t="s">
        <v>114</v>
      </c>
      <c r="E16" s="102">
        <v>1999</v>
      </c>
      <c r="F16" s="102" t="s">
        <v>73</v>
      </c>
      <c r="G16" s="103">
        <v>1</v>
      </c>
      <c r="H16" s="104">
        <v>0.011048032407407406</v>
      </c>
      <c r="I16" s="104">
        <v>0.009773263888888889</v>
      </c>
      <c r="J16" s="120">
        <f t="shared" si="0"/>
        <v>0.001274768518518517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5">
        <f t="shared" si="1"/>
        <v>0</v>
      </c>
      <c r="AD16" s="102">
        <v>110.14</v>
      </c>
      <c r="AE16" s="121">
        <f t="shared" si="2"/>
        <v>110.14</v>
      </c>
      <c r="AF16" s="104">
        <v>0.022208912037037037</v>
      </c>
      <c r="AG16" s="104">
        <v>0.02088472222222222</v>
      </c>
      <c r="AH16" s="107">
        <f t="shared" si="3"/>
        <v>0.0013241898148148162</v>
      </c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>
        <v>2</v>
      </c>
      <c r="AV16" s="102"/>
      <c r="AW16" s="102"/>
      <c r="AX16" s="102"/>
      <c r="AY16" s="102"/>
      <c r="AZ16" s="102"/>
      <c r="BA16" s="105">
        <f t="shared" si="4"/>
        <v>2</v>
      </c>
      <c r="BB16" s="102">
        <v>114.41</v>
      </c>
      <c r="BC16" s="121">
        <f t="shared" si="5"/>
        <v>116.41</v>
      </c>
      <c r="BD16" s="112">
        <f t="shared" si="6"/>
        <v>110.14</v>
      </c>
      <c r="BE16" s="99">
        <v>9</v>
      </c>
      <c r="BG16" s="84"/>
      <c r="BH16" s="84"/>
      <c r="BI16" s="84"/>
      <c r="BJ16" s="84"/>
      <c r="BK16" s="84"/>
      <c r="BL16" s="84"/>
      <c r="BM16" s="84"/>
      <c r="BN16" s="84"/>
      <c r="BO16" s="84"/>
    </row>
    <row r="17" spans="1:67" ht="15" customHeight="1">
      <c r="A17" s="99">
        <v>10</v>
      </c>
      <c r="B17" s="101" t="s">
        <v>32</v>
      </c>
      <c r="C17" s="100">
        <v>81</v>
      </c>
      <c r="D17" s="134" t="s">
        <v>37</v>
      </c>
      <c r="E17" s="109">
        <v>1999</v>
      </c>
      <c r="F17" s="109" t="s">
        <v>11</v>
      </c>
      <c r="G17" s="109">
        <v>1</v>
      </c>
      <c r="H17" s="104">
        <v>0.032555671296296294</v>
      </c>
      <c r="I17" s="104">
        <v>0.03127268518518518</v>
      </c>
      <c r="J17" s="120">
        <f t="shared" si="0"/>
        <v>0.0012829861111111132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5">
        <f t="shared" si="1"/>
        <v>0</v>
      </c>
      <c r="AD17" s="106">
        <v>110.85</v>
      </c>
      <c r="AE17" s="121">
        <f t="shared" si="2"/>
        <v>110.85</v>
      </c>
      <c r="AF17" s="104">
        <v>0.002065625</v>
      </c>
      <c r="AG17" s="104">
        <v>0.0007199074074074074</v>
      </c>
      <c r="AH17" s="107">
        <f t="shared" si="3"/>
        <v>0.0013457175925925928</v>
      </c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105">
        <f t="shared" si="4"/>
        <v>0</v>
      </c>
      <c r="BB17" s="105">
        <v>116.27</v>
      </c>
      <c r="BC17" s="121">
        <f t="shared" si="5"/>
        <v>116.27</v>
      </c>
      <c r="BD17" s="112">
        <f t="shared" si="6"/>
        <v>110.85</v>
      </c>
      <c r="BE17" s="99">
        <v>10</v>
      </c>
      <c r="BG17" s="84"/>
      <c r="BH17" s="84"/>
      <c r="BI17" s="84"/>
      <c r="BJ17" s="84"/>
      <c r="BK17" s="84"/>
      <c r="BL17" s="84"/>
      <c r="BM17" s="84"/>
      <c r="BN17" s="84"/>
      <c r="BO17" s="84"/>
    </row>
    <row r="18" spans="1:67" ht="15" customHeight="1">
      <c r="A18" s="99">
        <v>11</v>
      </c>
      <c r="B18" s="101" t="s">
        <v>32</v>
      </c>
      <c r="C18" s="100">
        <v>98</v>
      </c>
      <c r="D18" s="133" t="s">
        <v>68</v>
      </c>
      <c r="E18" s="102">
        <v>2000</v>
      </c>
      <c r="F18" s="102" t="s">
        <v>11</v>
      </c>
      <c r="G18" s="102">
        <v>1</v>
      </c>
      <c r="H18" s="104">
        <v>0.012400578703703704</v>
      </c>
      <c r="I18" s="104">
        <v>0.011133912037037036</v>
      </c>
      <c r="J18" s="120">
        <f t="shared" si="0"/>
        <v>0.0012666666666666677</v>
      </c>
      <c r="K18" s="99"/>
      <c r="L18" s="99"/>
      <c r="M18" s="99"/>
      <c r="N18" s="99"/>
      <c r="O18" s="99"/>
      <c r="P18" s="99"/>
      <c r="Q18" s="99"/>
      <c r="R18" s="99">
        <v>2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5">
        <f t="shared" si="1"/>
        <v>2</v>
      </c>
      <c r="AD18" s="106">
        <v>109.44</v>
      </c>
      <c r="AE18" s="121">
        <f t="shared" si="2"/>
        <v>111.44</v>
      </c>
      <c r="AF18" s="104">
        <v>0.022902777777777775</v>
      </c>
      <c r="AG18" s="104">
        <v>0.02157326388888889</v>
      </c>
      <c r="AH18" s="107">
        <f t="shared" si="3"/>
        <v>0.001329513888888887</v>
      </c>
      <c r="AI18" s="99"/>
      <c r="AJ18" s="99"/>
      <c r="AK18" s="99"/>
      <c r="AL18" s="99"/>
      <c r="AM18" s="99"/>
      <c r="AN18" s="99"/>
      <c r="AO18" s="99"/>
      <c r="AP18" s="99">
        <v>2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5">
        <f t="shared" si="4"/>
        <v>2</v>
      </c>
      <c r="BB18" s="105">
        <v>114.87</v>
      </c>
      <c r="BC18" s="121">
        <f t="shared" si="5"/>
        <v>116.87</v>
      </c>
      <c r="BD18" s="112">
        <f t="shared" si="6"/>
        <v>111.44</v>
      </c>
      <c r="BE18" s="99">
        <v>11</v>
      </c>
      <c r="BG18" s="84"/>
      <c r="BH18" s="84"/>
      <c r="BI18" s="84"/>
      <c r="BJ18" s="84"/>
      <c r="BK18" s="84"/>
      <c r="BL18" s="84"/>
      <c r="BM18" s="84"/>
      <c r="BN18" s="84"/>
      <c r="BO18" s="84"/>
    </row>
    <row r="19" spans="1:67" ht="15" customHeight="1">
      <c r="A19" s="99">
        <v>12</v>
      </c>
      <c r="B19" s="101" t="s">
        <v>32</v>
      </c>
      <c r="C19" s="100">
        <v>102</v>
      </c>
      <c r="D19" s="133" t="s">
        <v>69</v>
      </c>
      <c r="E19" s="102">
        <v>2001</v>
      </c>
      <c r="F19" s="102" t="s">
        <v>11</v>
      </c>
      <c r="G19" s="102">
        <v>3</v>
      </c>
      <c r="H19" s="104">
        <v>0.013824305555555555</v>
      </c>
      <c r="I19" s="104">
        <v>0.01253125</v>
      </c>
      <c r="J19" s="120">
        <f t="shared" si="0"/>
        <v>0.0012930555555555542</v>
      </c>
      <c r="K19" s="102"/>
      <c r="L19" s="102"/>
      <c r="M19" s="102"/>
      <c r="N19" s="102"/>
      <c r="O19" s="102"/>
      <c r="P19" s="102"/>
      <c r="Q19" s="102"/>
      <c r="R19" s="102">
        <v>2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5">
        <f t="shared" si="1"/>
        <v>2</v>
      </c>
      <c r="AD19" s="102">
        <v>111.72</v>
      </c>
      <c r="AE19" s="121">
        <f t="shared" si="2"/>
        <v>113.72</v>
      </c>
      <c r="AF19" s="104">
        <v>0.024986226851851853</v>
      </c>
      <c r="AG19" s="104">
        <v>0.023636458333333332</v>
      </c>
      <c r="AH19" s="107">
        <f t="shared" si="3"/>
        <v>0.001349768518518521</v>
      </c>
      <c r="AI19" s="102"/>
      <c r="AJ19" s="102"/>
      <c r="AK19" s="102"/>
      <c r="AL19" s="102">
        <v>2</v>
      </c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5">
        <f t="shared" si="4"/>
        <v>2</v>
      </c>
      <c r="BB19" s="102">
        <v>116.62</v>
      </c>
      <c r="BC19" s="121">
        <f t="shared" si="5"/>
        <v>118.62</v>
      </c>
      <c r="BD19" s="112">
        <f t="shared" si="6"/>
        <v>113.72</v>
      </c>
      <c r="BE19" s="99">
        <v>12</v>
      </c>
      <c r="BG19" s="84"/>
      <c r="BH19" s="84"/>
      <c r="BI19" s="84"/>
      <c r="BJ19" s="84"/>
      <c r="BK19" s="84"/>
      <c r="BL19" s="84"/>
      <c r="BM19" s="84"/>
      <c r="BN19" s="84"/>
      <c r="BO19" s="84"/>
    </row>
    <row r="20" spans="1:67" ht="15" customHeight="1">
      <c r="A20" s="99">
        <v>13</v>
      </c>
      <c r="B20" s="108" t="s">
        <v>32</v>
      </c>
      <c r="C20" s="100">
        <v>57</v>
      </c>
      <c r="D20" s="134" t="s">
        <v>93</v>
      </c>
      <c r="E20" s="109">
        <v>1999</v>
      </c>
      <c r="F20" s="102" t="s">
        <v>174</v>
      </c>
      <c r="G20" s="109">
        <v>2</v>
      </c>
      <c r="H20" s="104">
        <v>0.014599537037037038</v>
      </c>
      <c r="I20" s="104">
        <v>0.013257175925925927</v>
      </c>
      <c r="J20" s="120">
        <f t="shared" si="0"/>
        <v>0.0013423611111111101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5">
        <f t="shared" si="1"/>
        <v>0</v>
      </c>
      <c r="AD20" s="102">
        <v>115.98</v>
      </c>
      <c r="AE20" s="121">
        <f t="shared" si="2"/>
        <v>115.98</v>
      </c>
      <c r="AF20" s="104">
        <v>0.025977314814814814</v>
      </c>
      <c r="AG20" s="104">
        <v>0.024366898148148144</v>
      </c>
      <c r="AH20" s="107">
        <f t="shared" si="3"/>
        <v>0.0016104166666666697</v>
      </c>
      <c r="AI20" s="102"/>
      <c r="AJ20" s="102"/>
      <c r="AK20" s="102"/>
      <c r="AL20" s="102"/>
      <c r="AM20" s="102"/>
      <c r="AN20" s="102"/>
      <c r="AO20" s="102"/>
      <c r="AP20" s="102"/>
      <c r="AQ20" s="102"/>
      <c r="AR20" s="102">
        <v>50</v>
      </c>
      <c r="AS20" s="102"/>
      <c r="AT20" s="102"/>
      <c r="AU20" s="102"/>
      <c r="AV20" s="102"/>
      <c r="AW20" s="102"/>
      <c r="AX20" s="102"/>
      <c r="AY20" s="102"/>
      <c r="AZ20" s="102"/>
      <c r="BA20" s="105">
        <f t="shared" si="4"/>
        <v>50</v>
      </c>
      <c r="BB20" s="102">
        <v>139.14</v>
      </c>
      <c r="BC20" s="121">
        <f t="shared" si="5"/>
        <v>189.14</v>
      </c>
      <c r="BD20" s="112">
        <f t="shared" si="6"/>
        <v>115.98</v>
      </c>
      <c r="BE20" s="99">
        <v>13</v>
      </c>
      <c r="BG20" s="84"/>
      <c r="BH20" s="84"/>
      <c r="BI20" s="84"/>
      <c r="BJ20" s="84"/>
      <c r="BK20" s="84"/>
      <c r="BL20" s="84"/>
      <c r="BM20" s="84"/>
      <c r="BN20" s="84"/>
      <c r="BO20" s="84"/>
    </row>
    <row r="21" spans="1:67" ht="15" customHeight="1">
      <c r="A21" s="99">
        <v>14</v>
      </c>
      <c r="B21" s="108" t="s">
        <v>32</v>
      </c>
      <c r="C21" s="100">
        <v>33</v>
      </c>
      <c r="D21" s="135" t="s">
        <v>230</v>
      </c>
      <c r="E21" s="111">
        <v>1997</v>
      </c>
      <c r="F21" s="111" t="s">
        <v>174</v>
      </c>
      <c r="G21" s="103">
        <v>2</v>
      </c>
      <c r="H21" s="104">
        <v>0.03899166666666667</v>
      </c>
      <c r="I21" s="104">
        <v>0.03753414351851852</v>
      </c>
      <c r="J21" s="120">
        <f t="shared" si="0"/>
        <v>0.0014575231481481488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5">
        <f t="shared" si="1"/>
        <v>0</v>
      </c>
      <c r="AD21" s="106">
        <v>125.93</v>
      </c>
      <c r="AE21" s="121">
        <f t="shared" si="2"/>
        <v>125.93</v>
      </c>
      <c r="AF21" s="104">
        <v>0.009002777777777778</v>
      </c>
      <c r="AG21" s="104">
        <v>0.0076557870370370365</v>
      </c>
      <c r="AH21" s="107">
        <f t="shared" si="3"/>
        <v>0.0013469907407407415</v>
      </c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105">
        <f t="shared" si="4"/>
        <v>0</v>
      </c>
      <c r="BB21" s="105">
        <v>116.38</v>
      </c>
      <c r="BC21" s="121">
        <f t="shared" si="5"/>
        <v>116.38</v>
      </c>
      <c r="BD21" s="112">
        <f t="shared" si="6"/>
        <v>116.38</v>
      </c>
      <c r="BE21" s="99">
        <v>14</v>
      </c>
      <c r="BG21" s="84"/>
      <c r="BH21" s="84"/>
      <c r="BI21" s="84"/>
      <c r="BJ21" s="84"/>
      <c r="BK21" s="84"/>
      <c r="BL21" s="84"/>
      <c r="BM21" s="84"/>
      <c r="BN21" s="84"/>
      <c r="BO21" s="84"/>
    </row>
    <row r="22" spans="1:67" ht="15" customHeight="1">
      <c r="A22" s="99">
        <v>15</v>
      </c>
      <c r="B22" s="108" t="s">
        <v>32</v>
      </c>
      <c r="C22" s="100">
        <v>87</v>
      </c>
      <c r="D22" s="134" t="s">
        <v>57</v>
      </c>
      <c r="E22" s="109">
        <v>2001</v>
      </c>
      <c r="F22" s="109" t="s">
        <v>3</v>
      </c>
      <c r="G22" s="109">
        <v>1</v>
      </c>
      <c r="H22" s="104">
        <v>0.03754166666666667</v>
      </c>
      <c r="I22" s="104">
        <v>0.03614421296296296</v>
      </c>
      <c r="J22" s="120">
        <f t="shared" si="0"/>
        <v>0.0013974537037037063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>
        <v>2</v>
      </c>
      <c r="AB22" s="102"/>
      <c r="AC22" s="105">
        <f t="shared" si="1"/>
        <v>2</v>
      </c>
      <c r="AD22" s="102">
        <v>120.74</v>
      </c>
      <c r="AE22" s="121">
        <f t="shared" si="2"/>
        <v>122.74</v>
      </c>
      <c r="AF22" s="104">
        <v>0.0062581018518518515</v>
      </c>
      <c r="AG22" s="104">
        <v>0.004915856481481482</v>
      </c>
      <c r="AH22" s="107">
        <f t="shared" si="3"/>
        <v>0.0013422453703703695</v>
      </c>
      <c r="AI22" s="102"/>
      <c r="AJ22" s="102"/>
      <c r="AK22" s="102"/>
      <c r="AL22" s="102"/>
      <c r="AM22" s="102"/>
      <c r="AN22" s="102"/>
      <c r="AO22" s="102"/>
      <c r="AP22" s="102">
        <v>2</v>
      </c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5">
        <f t="shared" si="4"/>
        <v>2</v>
      </c>
      <c r="BB22" s="102">
        <v>115.97</v>
      </c>
      <c r="BC22" s="121">
        <f t="shared" si="5"/>
        <v>117.97</v>
      </c>
      <c r="BD22" s="112">
        <f t="shared" si="6"/>
        <v>117.97</v>
      </c>
      <c r="BE22" s="99">
        <v>15</v>
      </c>
      <c r="BG22" s="84"/>
      <c r="BH22" s="84"/>
      <c r="BI22" s="84"/>
      <c r="BJ22" s="84"/>
      <c r="BK22" s="84"/>
      <c r="BL22" s="84"/>
      <c r="BM22" s="84"/>
      <c r="BN22" s="84"/>
      <c r="BO22" s="84"/>
    </row>
    <row r="23" spans="1:67" ht="15" customHeight="1">
      <c r="A23" s="99">
        <v>16</v>
      </c>
      <c r="B23" s="101" t="s">
        <v>32</v>
      </c>
      <c r="C23" s="100">
        <v>24</v>
      </c>
      <c r="D23" s="133" t="s">
        <v>74</v>
      </c>
      <c r="E23" s="102">
        <v>1999</v>
      </c>
      <c r="F23" s="102" t="s">
        <v>73</v>
      </c>
      <c r="G23" s="103">
        <v>1</v>
      </c>
      <c r="H23" s="104">
        <v>0.0326349537037037</v>
      </c>
      <c r="I23" s="104">
        <v>0.03127835648148148</v>
      </c>
      <c r="J23" s="120">
        <f t="shared" si="0"/>
        <v>0.0013565972222222208</v>
      </c>
      <c r="K23" s="99"/>
      <c r="L23" s="99">
        <v>2</v>
      </c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5">
        <f t="shared" si="1"/>
        <v>2</v>
      </c>
      <c r="AD23" s="106">
        <v>117.21</v>
      </c>
      <c r="AE23" s="121">
        <f t="shared" si="2"/>
        <v>119.21</v>
      </c>
      <c r="AF23" s="104">
        <v>0.0030067129629629628</v>
      </c>
      <c r="AG23" s="104">
        <v>0.0014281250000000004</v>
      </c>
      <c r="AH23" s="107">
        <f t="shared" si="3"/>
        <v>0.0015785879629629624</v>
      </c>
      <c r="AI23" s="99"/>
      <c r="AJ23" s="99">
        <v>2</v>
      </c>
      <c r="AK23" s="99"/>
      <c r="AL23" s="99"/>
      <c r="AM23" s="99"/>
      <c r="AN23" s="99"/>
      <c r="AO23" s="99"/>
      <c r="AP23" s="99">
        <v>2</v>
      </c>
      <c r="AQ23" s="99"/>
      <c r="AR23" s="99">
        <v>2</v>
      </c>
      <c r="AS23" s="99"/>
      <c r="AT23" s="99"/>
      <c r="AU23" s="99"/>
      <c r="AV23" s="99"/>
      <c r="AW23" s="99"/>
      <c r="AX23" s="99"/>
      <c r="AY23" s="99"/>
      <c r="AZ23" s="99"/>
      <c r="BA23" s="105">
        <f t="shared" si="4"/>
        <v>6</v>
      </c>
      <c r="BB23" s="105">
        <v>136.39</v>
      </c>
      <c r="BC23" s="121">
        <f t="shared" si="5"/>
        <v>142.39</v>
      </c>
      <c r="BD23" s="112">
        <f t="shared" si="6"/>
        <v>119.21</v>
      </c>
      <c r="BE23" s="99">
        <v>16</v>
      </c>
      <c r="BG23" s="84"/>
      <c r="BH23" s="84"/>
      <c r="BI23" s="84"/>
      <c r="BJ23" s="84"/>
      <c r="BK23" s="84"/>
      <c r="BL23" s="84"/>
      <c r="BM23" s="84"/>
      <c r="BN23" s="84"/>
      <c r="BO23" s="84"/>
    </row>
    <row r="24" spans="1:67" ht="15" customHeight="1">
      <c r="A24" s="99">
        <v>17</v>
      </c>
      <c r="B24" s="101" t="s">
        <v>32</v>
      </c>
      <c r="C24" s="100">
        <v>3</v>
      </c>
      <c r="D24" s="133" t="s">
        <v>77</v>
      </c>
      <c r="E24" s="102">
        <v>1998</v>
      </c>
      <c r="F24" s="102" t="s">
        <v>73</v>
      </c>
      <c r="G24" s="103">
        <v>1</v>
      </c>
      <c r="H24" s="104">
        <v>0.013185416666666665</v>
      </c>
      <c r="I24" s="104">
        <v>0.011825578703703704</v>
      </c>
      <c r="J24" s="120">
        <f t="shared" si="0"/>
        <v>0.0013598379629629603</v>
      </c>
      <c r="K24" s="99"/>
      <c r="L24" s="99"/>
      <c r="M24" s="99"/>
      <c r="N24" s="99"/>
      <c r="O24" s="99"/>
      <c r="P24" s="99"/>
      <c r="Q24" s="99"/>
      <c r="R24" s="99">
        <v>2</v>
      </c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5">
        <f t="shared" si="1"/>
        <v>2</v>
      </c>
      <c r="AD24" s="106">
        <v>117.49</v>
      </c>
      <c r="AE24" s="121">
        <f t="shared" si="2"/>
        <v>119.49</v>
      </c>
      <c r="AF24" s="104">
        <v>0.025689351851851852</v>
      </c>
      <c r="AG24" s="104">
        <v>0.02431435185185185</v>
      </c>
      <c r="AH24" s="107">
        <f t="shared" si="3"/>
        <v>0.0013750000000000012</v>
      </c>
      <c r="AI24" s="99"/>
      <c r="AJ24" s="99"/>
      <c r="AK24" s="99"/>
      <c r="AL24" s="99"/>
      <c r="AM24" s="99"/>
      <c r="AN24" s="99"/>
      <c r="AO24" s="99">
        <v>2</v>
      </c>
      <c r="AP24" s="99"/>
      <c r="AQ24" s="99"/>
      <c r="AR24" s="99">
        <v>2</v>
      </c>
      <c r="AS24" s="99"/>
      <c r="AT24" s="99"/>
      <c r="AU24" s="99"/>
      <c r="AV24" s="99"/>
      <c r="AW24" s="99"/>
      <c r="AX24" s="99"/>
      <c r="AY24" s="99"/>
      <c r="AZ24" s="99"/>
      <c r="BA24" s="105">
        <f t="shared" si="4"/>
        <v>4</v>
      </c>
      <c r="BB24" s="105">
        <v>118.8</v>
      </c>
      <c r="BC24" s="121">
        <f t="shared" si="5"/>
        <v>122.8</v>
      </c>
      <c r="BD24" s="112">
        <f t="shared" si="6"/>
        <v>119.49</v>
      </c>
      <c r="BE24" s="99">
        <v>17</v>
      </c>
      <c r="BG24" s="84"/>
      <c r="BH24" s="84"/>
      <c r="BI24" s="84"/>
      <c r="BJ24" s="84"/>
      <c r="BK24" s="84"/>
      <c r="BL24" s="84"/>
      <c r="BM24" s="84"/>
      <c r="BN24" s="84"/>
      <c r="BO24" s="84"/>
    </row>
    <row r="25" spans="1:67" ht="15" customHeight="1">
      <c r="A25" s="99">
        <v>18</v>
      </c>
      <c r="B25" s="110" t="s">
        <v>32</v>
      </c>
      <c r="C25" s="100">
        <v>69</v>
      </c>
      <c r="D25" s="134" t="s">
        <v>108</v>
      </c>
      <c r="E25" s="109">
        <v>2002</v>
      </c>
      <c r="F25" s="102" t="s">
        <v>5</v>
      </c>
      <c r="G25" s="103">
        <v>2</v>
      </c>
      <c r="H25" s="104">
        <v>0.02289861111111111</v>
      </c>
      <c r="I25" s="104">
        <v>0.02155983796296296</v>
      </c>
      <c r="J25" s="120">
        <f t="shared" si="0"/>
        <v>0.001338773148148148</v>
      </c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>
        <v>2</v>
      </c>
      <c r="W25" s="99">
        <v>2</v>
      </c>
      <c r="X25" s="99"/>
      <c r="Y25" s="99"/>
      <c r="Z25" s="99"/>
      <c r="AA25" s="99">
        <v>2</v>
      </c>
      <c r="AB25" s="99"/>
      <c r="AC25" s="105">
        <f t="shared" si="1"/>
        <v>6</v>
      </c>
      <c r="AD25" s="106">
        <v>115.67</v>
      </c>
      <c r="AE25" s="121">
        <f t="shared" si="2"/>
        <v>121.67</v>
      </c>
      <c r="AF25" s="104">
        <v>0.03406307870370371</v>
      </c>
      <c r="AG25" s="104">
        <v>0.03269826388888889</v>
      </c>
      <c r="AH25" s="107">
        <f t="shared" si="3"/>
        <v>0.0013648148148148187</v>
      </c>
      <c r="AI25" s="99"/>
      <c r="AJ25" s="99"/>
      <c r="AK25" s="99"/>
      <c r="AL25" s="99"/>
      <c r="AM25" s="99"/>
      <c r="AN25" s="99"/>
      <c r="AO25" s="99"/>
      <c r="AP25" s="99"/>
      <c r="AQ25" s="99"/>
      <c r="AR25" s="99">
        <v>2</v>
      </c>
      <c r="AS25" s="99"/>
      <c r="AT25" s="99"/>
      <c r="AU25" s="99"/>
      <c r="AV25" s="99"/>
      <c r="AW25" s="99"/>
      <c r="AX25" s="99"/>
      <c r="AY25" s="99"/>
      <c r="AZ25" s="99"/>
      <c r="BA25" s="105">
        <f t="shared" si="4"/>
        <v>2</v>
      </c>
      <c r="BB25" s="105">
        <v>117.92</v>
      </c>
      <c r="BC25" s="121">
        <f t="shared" si="5"/>
        <v>119.92</v>
      </c>
      <c r="BD25" s="112">
        <f t="shared" si="6"/>
        <v>119.92</v>
      </c>
      <c r="BE25" s="99">
        <v>18</v>
      </c>
      <c r="BG25" s="84"/>
      <c r="BH25" s="84"/>
      <c r="BI25" s="84"/>
      <c r="BJ25" s="84"/>
      <c r="BK25" s="84"/>
      <c r="BL25" s="84"/>
      <c r="BM25" s="84"/>
      <c r="BN25" s="84"/>
      <c r="BO25" s="84"/>
    </row>
    <row r="26" spans="1:67" ht="15" customHeight="1">
      <c r="A26" s="99">
        <v>19</v>
      </c>
      <c r="B26" s="110" t="s">
        <v>32</v>
      </c>
      <c r="C26" s="100">
        <v>36</v>
      </c>
      <c r="D26" s="134" t="s">
        <v>107</v>
      </c>
      <c r="E26" s="109">
        <v>2000</v>
      </c>
      <c r="F26" s="102" t="s">
        <v>5</v>
      </c>
      <c r="G26" s="103">
        <v>1</v>
      </c>
      <c r="H26" s="104">
        <v>2.5000347222222223</v>
      </c>
      <c r="I26" s="104">
        <v>0.04032569444444444</v>
      </c>
      <c r="J26" s="120">
        <f t="shared" si="0"/>
        <v>2.459709027777778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>
        <v>2</v>
      </c>
      <c r="U26" s="102"/>
      <c r="V26" s="102"/>
      <c r="W26" s="102"/>
      <c r="X26" s="102"/>
      <c r="Y26" s="102"/>
      <c r="Z26" s="102"/>
      <c r="AA26" s="102"/>
      <c r="AB26" s="102"/>
      <c r="AC26" s="105">
        <f t="shared" si="1"/>
        <v>2</v>
      </c>
      <c r="AD26" s="102">
        <v>118.86</v>
      </c>
      <c r="AE26" s="121">
        <f t="shared" si="2"/>
        <v>120.86</v>
      </c>
      <c r="AF26" s="104">
        <v>0.01113784722222222</v>
      </c>
      <c r="AG26" s="104">
        <v>0.009749768518518519</v>
      </c>
      <c r="AH26" s="107">
        <f t="shared" si="3"/>
        <v>0.0013880787037037021</v>
      </c>
      <c r="AI26" s="102"/>
      <c r="AJ26" s="102"/>
      <c r="AK26" s="102"/>
      <c r="AL26" s="102">
        <v>2</v>
      </c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5">
        <f t="shared" si="4"/>
        <v>2</v>
      </c>
      <c r="BB26" s="102">
        <v>119.93</v>
      </c>
      <c r="BC26" s="121">
        <f t="shared" si="5"/>
        <v>121.93</v>
      </c>
      <c r="BD26" s="112">
        <f t="shared" si="6"/>
        <v>120.86</v>
      </c>
      <c r="BE26" s="99">
        <v>19</v>
      </c>
      <c r="BG26" s="84"/>
      <c r="BH26" s="84"/>
      <c r="BI26" s="84"/>
      <c r="BJ26" s="84"/>
      <c r="BK26" s="84"/>
      <c r="BL26" s="84"/>
      <c r="BM26" s="84"/>
      <c r="BN26" s="84"/>
      <c r="BO26" s="84"/>
    </row>
    <row r="27" spans="1:67" ht="15" customHeight="1">
      <c r="A27" s="99">
        <v>20</v>
      </c>
      <c r="B27" s="110" t="s">
        <v>32</v>
      </c>
      <c r="C27" s="100">
        <v>65</v>
      </c>
      <c r="D27" s="133" t="s">
        <v>76</v>
      </c>
      <c r="E27" s="102">
        <v>2000</v>
      </c>
      <c r="F27" s="102" t="s">
        <v>73</v>
      </c>
      <c r="G27" s="103">
        <v>2</v>
      </c>
      <c r="H27" s="104">
        <v>0.020199305555555557</v>
      </c>
      <c r="I27" s="104">
        <v>0.01879710648148148</v>
      </c>
      <c r="J27" s="120">
        <f t="shared" si="0"/>
        <v>0.0014021990740740765</v>
      </c>
      <c r="K27" s="102"/>
      <c r="L27" s="102">
        <v>2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5">
        <f t="shared" si="1"/>
        <v>2</v>
      </c>
      <c r="AD27" s="102">
        <v>121.15</v>
      </c>
      <c r="AE27" s="121">
        <f t="shared" si="2"/>
        <v>123.15</v>
      </c>
      <c r="AF27" s="104">
        <v>0.031288657407407404</v>
      </c>
      <c r="AG27" s="104">
        <v>0.02988298611111111</v>
      </c>
      <c r="AH27" s="107">
        <f t="shared" si="3"/>
        <v>0.0014056712962962938</v>
      </c>
      <c r="AI27" s="102"/>
      <c r="AJ27" s="102">
        <v>2</v>
      </c>
      <c r="AK27" s="102"/>
      <c r="AL27" s="102"/>
      <c r="AM27" s="102"/>
      <c r="AN27" s="102"/>
      <c r="AO27" s="102"/>
      <c r="AP27" s="102"/>
      <c r="AQ27" s="102"/>
      <c r="AR27" s="102">
        <v>2</v>
      </c>
      <c r="AS27" s="102"/>
      <c r="AT27" s="102"/>
      <c r="AU27" s="102"/>
      <c r="AV27" s="102"/>
      <c r="AW27" s="102"/>
      <c r="AX27" s="102"/>
      <c r="AY27" s="102"/>
      <c r="AZ27" s="102"/>
      <c r="BA27" s="105">
        <f t="shared" si="4"/>
        <v>4</v>
      </c>
      <c r="BB27" s="102">
        <v>121.45</v>
      </c>
      <c r="BC27" s="121">
        <f t="shared" si="5"/>
        <v>125.45</v>
      </c>
      <c r="BD27" s="112">
        <f t="shared" si="6"/>
        <v>123.15</v>
      </c>
      <c r="BE27" s="99">
        <v>20</v>
      </c>
      <c r="BG27" s="84"/>
      <c r="BH27" s="84"/>
      <c r="BI27" s="84"/>
      <c r="BJ27" s="84"/>
      <c r="BK27" s="84"/>
      <c r="BL27" s="84"/>
      <c r="BM27" s="84"/>
      <c r="BN27" s="84"/>
      <c r="BO27" s="84"/>
    </row>
    <row r="28" spans="1:67" ht="15" customHeight="1">
      <c r="A28" s="99">
        <v>21</v>
      </c>
      <c r="B28" s="101" t="s">
        <v>32</v>
      </c>
      <c r="C28" s="100">
        <v>103</v>
      </c>
      <c r="D28" s="133" t="s">
        <v>36</v>
      </c>
      <c r="E28" s="102">
        <v>2001</v>
      </c>
      <c r="F28" s="102" t="s">
        <v>11</v>
      </c>
      <c r="G28" s="102">
        <v>3</v>
      </c>
      <c r="H28" s="104">
        <v>0.01462523148148148</v>
      </c>
      <c r="I28" s="104">
        <v>0.013218518518518518</v>
      </c>
      <c r="J28" s="120">
        <f t="shared" si="0"/>
        <v>0.001406712962962962</v>
      </c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>
        <v>2</v>
      </c>
      <c r="AB28" s="102"/>
      <c r="AC28" s="105">
        <f t="shared" si="1"/>
        <v>2</v>
      </c>
      <c r="AD28" s="102">
        <v>121.54</v>
      </c>
      <c r="AE28" s="121">
        <f t="shared" si="2"/>
        <v>123.54</v>
      </c>
      <c r="AF28" s="104">
        <v>0.025584259259259255</v>
      </c>
      <c r="AG28" s="104">
        <v>0.024334143518518522</v>
      </c>
      <c r="AH28" s="107">
        <f t="shared" si="3"/>
        <v>0.0012501157407407322</v>
      </c>
      <c r="AI28" s="102"/>
      <c r="AJ28" s="102"/>
      <c r="AK28" s="102"/>
      <c r="AL28" s="102"/>
      <c r="AM28" s="102"/>
      <c r="AN28" s="102">
        <v>2</v>
      </c>
      <c r="AO28" s="102"/>
      <c r="AP28" s="102"/>
      <c r="AQ28" s="102"/>
      <c r="AR28" s="102"/>
      <c r="AS28" s="102">
        <v>50</v>
      </c>
      <c r="AT28" s="102"/>
      <c r="AU28" s="102"/>
      <c r="AV28" s="102"/>
      <c r="AW28" s="102"/>
      <c r="AX28" s="102"/>
      <c r="AY28" s="102"/>
      <c r="AZ28" s="102"/>
      <c r="BA28" s="105">
        <f t="shared" si="4"/>
        <v>52</v>
      </c>
      <c r="BB28" s="102">
        <v>108.01</v>
      </c>
      <c r="BC28" s="121">
        <f t="shared" si="5"/>
        <v>160.01</v>
      </c>
      <c r="BD28" s="112">
        <f t="shared" si="6"/>
        <v>123.54</v>
      </c>
      <c r="BE28" s="99">
        <v>21</v>
      </c>
      <c r="BG28" s="84"/>
      <c r="BH28" s="84"/>
      <c r="BI28" s="84"/>
      <c r="BJ28" s="84"/>
      <c r="BK28" s="84"/>
      <c r="BL28" s="84"/>
      <c r="BM28" s="84"/>
      <c r="BN28" s="84"/>
      <c r="BO28" s="84"/>
    </row>
    <row r="29" spans="1:67" ht="15" customHeight="1">
      <c r="A29" s="99">
        <v>22</v>
      </c>
      <c r="B29" s="101" t="s">
        <v>32</v>
      </c>
      <c r="C29" s="100">
        <v>48</v>
      </c>
      <c r="D29" s="134" t="s">
        <v>31</v>
      </c>
      <c r="E29" s="109">
        <v>2002</v>
      </c>
      <c r="F29" s="102" t="s">
        <v>5</v>
      </c>
      <c r="G29" s="103">
        <v>2</v>
      </c>
      <c r="H29" s="104">
        <v>0.008402777777777778</v>
      </c>
      <c r="I29" s="104">
        <v>0.006978587962962963</v>
      </c>
      <c r="J29" s="120">
        <f t="shared" si="0"/>
        <v>0.0014241898148148148</v>
      </c>
      <c r="K29" s="102"/>
      <c r="L29" s="102">
        <v>2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5">
        <f t="shared" si="1"/>
        <v>2</v>
      </c>
      <c r="AD29" s="102">
        <v>123.05</v>
      </c>
      <c r="AE29" s="121">
        <f t="shared" si="2"/>
        <v>125.05</v>
      </c>
      <c r="AF29" s="104">
        <v>0.019462037037037038</v>
      </c>
      <c r="AG29" s="104">
        <v>0.018083680555555558</v>
      </c>
      <c r="AH29" s="107">
        <f t="shared" si="3"/>
        <v>0.0013783564814814804</v>
      </c>
      <c r="AI29" s="102"/>
      <c r="AJ29" s="102">
        <v>2</v>
      </c>
      <c r="AK29" s="102"/>
      <c r="AL29" s="102">
        <v>2</v>
      </c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>
        <v>2</v>
      </c>
      <c r="AY29" s="102"/>
      <c r="AZ29" s="102"/>
      <c r="BA29" s="105">
        <f t="shared" si="4"/>
        <v>6</v>
      </c>
      <c r="BB29" s="102">
        <v>119.09</v>
      </c>
      <c r="BC29" s="121">
        <f t="shared" si="5"/>
        <v>125.09</v>
      </c>
      <c r="BD29" s="112">
        <f t="shared" si="6"/>
        <v>125.05</v>
      </c>
      <c r="BE29" s="99">
        <v>22</v>
      </c>
      <c r="BG29" s="84"/>
      <c r="BH29" s="84"/>
      <c r="BI29" s="84"/>
      <c r="BJ29" s="84"/>
      <c r="BK29" s="84"/>
      <c r="BL29" s="84"/>
      <c r="BM29" s="84"/>
      <c r="BN29" s="84"/>
      <c r="BO29" s="84"/>
    </row>
    <row r="30" spans="1:67" ht="15" customHeight="1">
      <c r="A30" s="99">
        <v>23</v>
      </c>
      <c r="B30" s="101" t="s">
        <v>32</v>
      </c>
      <c r="C30" s="100">
        <v>26</v>
      </c>
      <c r="D30" s="134" t="s">
        <v>95</v>
      </c>
      <c r="E30" s="109">
        <v>2003</v>
      </c>
      <c r="F30" s="102" t="s">
        <v>174</v>
      </c>
      <c r="G30" s="109">
        <v>1</v>
      </c>
      <c r="H30" s="104">
        <v>0.034236342592592596</v>
      </c>
      <c r="I30" s="104">
        <v>0.03269537037037037</v>
      </c>
      <c r="J30" s="120">
        <f t="shared" si="0"/>
        <v>0.0015409722222222283</v>
      </c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5">
        <f t="shared" si="1"/>
        <v>0</v>
      </c>
      <c r="AD30" s="102">
        <v>133.14</v>
      </c>
      <c r="AE30" s="121">
        <f t="shared" si="2"/>
        <v>133.14</v>
      </c>
      <c r="AF30" s="104">
        <v>0.004219791666666667</v>
      </c>
      <c r="AG30" s="104">
        <v>0.0027909722222222225</v>
      </c>
      <c r="AH30" s="107">
        <f t="shared" si="3"/>
        <v>0.0014288194444444444</v>
      </c>
      <c r="AI30" s="102"/>
      <c r="AJ30" s="102"/>
      <c r="AK30" s="102"/>
      <c r="AL30" s="102"/>
      <c r="AM30" s="102"/>
      <c r="AN30" s="102"/>
      <c r="AO30" s="102"/>
      <c r="AP30" s="102"/>
      <c r="AQ30" s="102"/>
      <c r="AR30" s="102">
        <v>2</v>
      </c>
      <c r="AS30" s="102"/>
      <c r="AT30" s="102"/>
      <c r="AU30" s="102"/>
      <c r="AV30" s="102"/>
      <c r="AW30" s="102"/>
      <c r="AX30" s="102"/>
      <c r="AY30" s="102"/>
      <c r="AZ30" s="102"/>
      <c r="BA30" s="105">
        <f t="shared" si="4"/>
        <v>2</v>
      </c>
      <c r="BB30" s="102">
        <v>123.45</v>
      </c>
      <c r="BC30" s="121">
        <f t="shared" si="5"/>
        <v>125.45</v>
      </c>
      <c r="BD30" s="112">
        <f t="shared" si="6"/>
        <v>125.45</v>
      </c>
      <c r="BE30" s="99">
        <v>23</v>
      </c>
      <c r="BG30" s="84"/>
      <c r="BH30" s="84"/>
      <c r="BI30" s="84"/>
      <c r="BJ30" s="84"/>
      <c r="BK30" s="84"/>
      <c r="BL30" s="84"/>
      <c r="BM30" s="84"/>
      <c r="BN30" s="84"/>
      <c r="BO30" s="84"/>
    </row>
    <row r="31" spans="1:67" ht="15" customHeight="1">
      <c r="A31" s="99">
        <v>24</v>
      </c>
      <c r="B31" s="101" t="s">
        <v>32</v>
      </c>
      <c r="C31" s="100">
        <v>18</v>
      </c>
      <c r="D31" s="134" t="s">
        <v>282</v>
      </c>
      <c r="E31" s="109">
        <v>2000</v>
      </c>
      <c r="F31" s="102" t="s">
        <v>5</v>
      </c>
      <c r="G31" s="103">
        <v>1</v>
      </c>
      <c r="H31" s="104">
        <v>0.027142245370370372</v>
      </c>
      <c r="I31" s="104">
        <v>0.02572164351851852</v>
      </c>
      <c r="J31" s="120">
        <f t="shared" si="0"/>
        <v>0.0014206018518518534</v>
      </c>
      <c r="K31" s="102"/>
      <c r="L31" s="102">
        <v>2</v>
      </c>
      <c r="M31" s="102"/>
      <c r="N31" s="102"/>
      <c r="O31" s="102"/>
      <c r="P31" s="102"/>
      <c r="Q31" s="102"/>
      <c r="R31" s="102">
        <v>2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5">
        <f t="shared" si="1"/>
        <v>4</v>
      </c>
      <c r="AD31" s="102">
        <v>122.74</v>
      </c>
      <c r="AE31" s="121">
        <f t="shared" si="2"/>
        <v>126.74</v>
      </c>
      <c r="AF31" s="104">
        <v>0.03893634259259259</v>
      </c>
      <c r="AG31" s="104">
        <v>0.03752349537037037</v>
      </c>
      <c r="AH31" s="107">
        <f t="shared" si="3"/>
        <v>0.0014128472222222216</v>
      </c>
      <c r="AI31" s="102"/>
      <c r="AJ31" s="102"/>
      <c r="AK31" s="102"/>
      <c r="AL31" s="102"/>
      <c r="AM31" s="102"/>
      <c r="AN31" s="102"/>
      <c r="AO31" s="102"/>
      <c r="AP31" s="102">
        <v>2</v>
      </c>
      <c r="AQ31" s="102"/>
      <c r="AR31" s="102">
        <v>2</v>
      </c>
      <c r="AS31" s="102"/>
      <c r="AT31" s="102"/>
      <c r="AU31" s="102"/>
      <c r="AV31" s="102"/>
      <c r="AW31" s="102"/>
      <c r="AX31" s="102"/>
      <c r="AY31" s="102"/>
      <c r="AZ31" s="102"/>
      <c r="BA31" s="105">
        <f t="shared" si="4"/>
        <v>4</v>
      </c>
      <c r="BB31" s="112">
        <v>122.07</v>
      </c>
      <c r="BC31" s="121">
        <f t="shared" si="5"/>
        <v>126.07</v>
      </c>
      <c r="BD31" s="112">
        <f t="shared" si="6"/>
        <v>126.07</v>
      </c>
      <c r="BE31" s="99">
        <v>24</v>
      </c>
      <c r="BG31" s="84"/>
      <c r="BH31" s="84"/>
      <c r="BI31" s="84"/>
      <c r="BJ31" s="84"/>
      <c r="BK31" s="84"/>
      <c r="BL31" s="84"/>
      <c r="BM31" s="84"/>
      <c r="BN31" s="84"/>
      <c r="BO31" s="84"/>
    </row>
    <row r="32" spans="1:67" ht="15" customHeight="1">
      <c r="A32" s="99">
        <v>25</v>
      </c>
      <c r="B32" s="101" t="s">
        <v>32</v>
      </c>
      <c r="C32" s="100">
        <v>54</v>
      </c>
      <c r="D32" s="134" t="s">
        <v>85</v>
      </c>
      <c r="E32" s="109">
        <v>2001</v>
      </c>
      <c r="F32" s="102" t="s">
        <v>174</v>
      </c>
      <c r="G32" s="109">
        <v>2</v>
      </c>
      <c r="H32" s="104">
        <v>0.012606828703703705</v>
      </c>
      <c r="I32" s="104">
        <v>0.011146875</v>
      </c>
      <c r="J32" s="120">
        <f t="shared" si="0"/>
        <v>0.0014599537037037046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5">
        <f t="shared" si="1"/>
        <v>0</v>
      </c>
      <c r="AD32" s="102">
        <v>126.14</v>
      </c>
      <c r="AE32" s="121">
        <f t="shared" si="2"/>
        <v>126.14</v>
      </c>
      <c r="AF32" s="104">
        <v>0.023981018518518516</v>
      </c>
      <c r="AG32" s="104">
        <v>0.02229398148148148</v>
      </c>
      <c r="AH32" s="107">
        <f t="shared" si="3"/>
        <v>0.0016870370370370355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5">
        <f t="shared" si="4"/>
        <v>0</v>
      </c>
      <c r="BB32" s="102">
        <v>145.76</v>
      </c>
      <c r="BC32" s="121">
        <f t="shared" si="5"/>
        <v>145.76</v>
      </c>
      <c r="BD32" s="112">
        <f t="shared" si="6"/>
        <v>126.14</v>
      </c>
      <c r="BE32" s="99">
        <v>25</v>
      </c>
      <c r="BG32" s="84"/>
      <c r="BH32" s="84"/>
      <c r="BI32" s="84"/>
      <c r="BJ32" s="84"/>
      <c r="BK32" s="84"/>
      <c r="BL32" s="84"/>
      <c r="BM32" s="84"/>
      <c r="BN32" s="84"/>
      <c r="BO32" s="84"/>
    </row>
    <row r="33" spans="1:67" ht="15" customHeight="1">
      <c r="A33" s="99">
        <v>26</v>
      </c>
      <c r="B33" s="101" t="s">
        <v>32</v>
      </c>
      <c r="C33" s="100">
        <v>43</v>
      </c>
      <c r="D33" s="134" t="s">
        <v>102</v>
      </c>
      <c r="E33" s="109">
        <v>2002</v>
      </c>
      <c r="F33" s="102" t="s">
        <v>5</v>
      </c>
      <c r="G33" s="103">
        <v>3</v>
      </c>
      <c r="H33" s="104">
        <v>0.0049560185185185185</v>
      </c>
      <c r="I33" s="104">
        <v>0.0035077546296296298</v>
      </c>
      <c r="J33" s="120">
        <f t="shared" si="0"/>
        <v>0.0014482638888888887</v>
      </c>
      <c r="K33" s="99"/>
      <c r="L33" s="99"/>
      <c r="M33" s="99"/>
      <c r="N33" s="99"/>
      <c r="O33" s="99"/>
      <c r="P33" s="99"/>
      <c r="Q33" s="99"/>
      <c r="R33" s="99">
        <v>50</v>
      </c>
      <c r="S33" s="99"/>
      <c r="T33" s="99"/>
      <c r="U33" s="99"/>
      <c r="V33" s="99"/>
      <c r="W33" s="99"/>
      <c r="X33" s="99"/>
      <c r="Y33" s="99"/>
      <c r="Z33" s="99"/>
      <c r="AA33" s="99">
        <v>2</v>
      </c>
      <c r="AB33" s="99"/>
      <c r="AC33" s="105">
        <f t="shared" si="1"/>
        <v>52</v>
      </c>
      <c r="AD33" s="106">
        <v>125.13</v>
      </c>
      <c r="AE33" s="121">
        <f t="shared" si="2"/>
        <v>177.13</v>
      </c>
      <c r="AF33" s="104">
        <v>0.037606597222222225</v>
      </c>
      <c r="AG33" s="104">
        <v>0.036137384259259255</v>
      </c>
      <c r="AH33" s="107">
        <f t="shared" si="3"/>
        <v>0.0014692129629629708</v>
      </c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5">
        <f t="shared" si="4"/>
        <v>0</v>
      </c>
      <c r="BB33" s="105">
        <v>126.94</v>
      </c>
      <c r="BC33" s="121">
        <f t="shared" si="5"/>
        <v>126.94</v>
      </c>
      <c r="BD33" s="112">
        <f t="shared" si="6"/>
        <v>126.94</v>
      </c>
      <c r="BE33" s="99">
        <v>26</v>
      </c>
      <c r="BG33" s="84"/>
      <c r="BH33" s="84"/>
      <c r="BI33" s="84"/>
      <c r="BJ33" s="84"/>
      <c r="BK33" s="84"/>
      <c r="BL33" s="84"/>
      <c r="BM33" s="84"/>
      <c r="BN33" s="84"/>
      <c r="BO33" s="84"/>
    </row>
    <row r="34" spans="1:67" ht="15" customHeight="1">
      <c r="A34" s="99">
        <v>27</v>
      </c>
      <c r="B34" s="101" t="s">
        <v>32</v>
      </c>
      <c r="C34" s="100">
        <v>58</v>
      </c>
      <c r="D34" s="134" t="s">
        <v>94</v>
      </c>
      <c r="E34" s="109">
        <v>2002</v>
      </c>
      <c r="F34" s="102" t="s">
        <v>174</v>
      </c>
      <c r="G34" s="109">
        <v>1</v>
      </c>
      <c r="H34" s="104">
        <v>0.015415277777777778</v>
      </c>
      <c r="I34" s="104">
        <v>0.013929745370370368</v>
      </c>
      <c r="J34" s="120">
        <f t="shared" si="0"/>
        <v>0.0014855324074074094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05">
        <f t="shared" si="1"/>
        <v>0</v>
      </c>
      <c r="AD34" s="106">
        <v>128.35</v>
      </c>
      <c r="AE34" s="121">
        <f t="shared" si="2"/>
        <v>128.35</v>
      </c>
      <c r="AF34" s="104">
        <v>0.026591087962962962</v>
      </c>
      <c r="AG34" s="104">
        <v>0.025040625</v>
      </c>
      <c r="AH34" s="107">
        <f t="shared" si="3"/>
        <v>0.0015504629629629618</v>
      </c>
      <c r="AI34" s="99"/>
      <c r="AJ34" s="99"/>
      <c r="AK34" s="99"/>
      <c r="AL34" s="99"/>
      <c r="AM34" s="99"/>
      <c r="AN34" s="99"/>
      <c r="AO34" s="99"/>
      <c r="AP34" s="99"/>
      <c r="AQ34" s="99"/>
      <c r="AR34" s="99">
        <v>2</v>
      </c>
      <c r="AS34" s="99"/>
      <c r="AT34" s="99"/>
      <c r="AU34" s="99"/>
      <c r="AV34" s="99"/>
      <c r="AW34" s="99"/>
      <c r="AX34" s="99"/>
      <c r="AY34" s="99"/>
      <c r="AZ34" s="99"/>
      <c r="BA34" s="105">
        <f t="shared" si="4"/>
        <v>2</v>
      </c>
      <c r="BB34" s="105">
        <v>133.96</v>
      </c>
      <c r="BC34" s="121">
        <f t="shared" si="5"/>
        <v>135.96</v>
      </c>
      <c r="BD34" s="112">
        <f t="shared" si="6"/>
        <v>128.35</v>
      </c>
      <c r="BE34" s="99">
        <v>27</v>
      </c>
      <c r="BG34" s="84"/>
      <c r="BH34" s="84"/>
      <c r="BI34" s="84"/>
      <c r="BJ34" s="84"/>
      <c r="BK34" s="84"/>
      <c r="BL34" s="84"/>
      <c r="BM34" s="84"/>
      <c r="BN34" s="84"/>
      <c r="BO34" s="84"/>
    </row>
    <row r="35" spans="1:67" ht="15" customHeight="1">
      <c r="A35" s="99">
        <v>28</v>
      </c>
      <c r="B35" s="101" t="s">
        <v>32</v>
      </c>
      <c r="C35" s="100">
        <v>89</v>
      </c>
      <c r="D35" s="134" t="s">
        <v>62</v>
      </c>
      <c r="E35" s="109">
        <v>2005</v>
      </c>
      <c r="F35" s="109" t="s">
        <v>3</v>
      </c>
      <c r="G35" s="109">
        <v>3</v>
      </c>
      <c r="H35" s="104">
        <v>0.039286342592592595</v>
      </c>
      <c r="I35" s="104">
        <v>0.03754791666666667</v>
      </c>
      <c r="J35" s="120">
        <f t="shared" si="0"/>
        <v>0.001738425925925928</v>
      </c>
      <c r="K35" s="99"/>
      <c r="L35" s="99"/>
      <c r="M35" s="99"/>
      <c r="N35" s="99">
        <v>50</v>
      </c>
      <c r="O35" s="99"/>
      <c r="P35" s="99"/>
      <c r="Q35" s="99"/>
      <c r="R35" s="99">
        <v>2</v>
      </c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05">
        <f t="shared" si="1"/>
        <v>52</v>
      </c>
      <c r="AD35" s="106">
        <v>150.2</v>
      </c>
      <c r="AE35" s="121">
        <f t="shared" si="2"/>
        <v>202.2</v>
      </c>
      <c r="AF35" s="104">
        <v>0.007782175925925926</v>
      </c>
      <c r="AG35" s="104">
        <v>0.006290972222222222</v>
      </c>
      <c r="AH35" s="107">
        <f t="shared" si="3"/>
        <v>0.0014912037037037038</v>
      </c>
      <c r="AI35" s="99"/>
      <c r="AJ35" s="99"/>
      <c r="AK35" s="99"/>
      <c r="AL35" s="99">
        <v>2</v>
      </c>
      <c r="AM35" s="99"/>
      <c r="AN35" s="99"/>
      <c r="AO35" s="99"/>
      <c r="AP35" s="99">
        <v>2</v>
      </c>
      <c r="AQ35" s="99"/>
      <c r="AR35" s="99"/>
      <c r="AS35" s="99"/>
      <c r="AT35" s="99"/>
      <c r="AU35" s="99"/>
      <c r="AV35" s="99"/>
      <c r="AW35" s="99"/>
      <c r="AX35" s="99"/>
      <c r="AY35" s="99">
        <v>2</v>
      </c>
      <c r="AZ35" s="99"/>
      <c r="BA35" s="105">
        <f t="shared" si="4"/>
        <v>6</v>
      </c>
      <c r="BB35" s="105">
        <v>128.84</v>
      </c>
      <c r="BC35" s="121">
        <f t="shared" si="5"/>
        <v>134.84</v>
      </c>
      <c r="BD35" s="112">
        <f t="shared" si="6"/>
        <v>134.84</v>
      </c>
      <c r="BE35" s="99">
        <v>28</v>
      </c>
      <c r="BG35" s="84"/>
      <c r="BH35" s="84"/>
      <c r="BI35" s="84"/>
      <c r="BJ35" s="84"/>
      <c r="BK35" s="84"/>
      <c r="BL35" s="84"/>
      <c r="BM35" s="84"/>
      <c r="BN35" s="84"/>
      <c r="BO35" s="84"/>
    </row>
    <row r="36" spans="1:67" ht="15" customHeight="1">
      <c r="A36" s="99">
        <v>29</v>
      </c>
      <c r="B36" s="101" t="s">
        <v>32</v>
      </c>
      <c r="C36" s="100">
        <v>6</v>
      </c>
      <c r="D36" s="133" t="s">
        <v>124</v>
      </c>
      <c r="E36" s="102">
        <v>2002</v>
      </c>
      <c r="F36" s="102" t="s">
        <v>3</v>
      </c>
      <c r="G36" s="102">
        <v>3</v>
      </c>
      <c r="H36" s="104">
        <v>0.016855208333333333</v>
      </c>
      <c r="I36" s="104">
        <v>0.015302083333333334</v>
      </c>
      <c r="J36" s="120">
        <f t="shared" si="0"/>
        <v>0.001553124999999999</v>
      </c>
      <c r="K36" s="99"/>
      <c r="L36" s="99"/>
      <c r="M36" s="99"/>
      <c r="N36" s="99"/>
      <c r="O36" s="99"/>
      <c r="P36" s="99"/>
      <c r="Q36" s="99"/>
      <c r="R36" s="99"/>
      <c r="S36" s="99"/>
      <c r="T36" s="99">
        <v>2</v>
      </c>
      <c r="U36" s="99"/>
      <c r="V36" s="99"/>
      <c r="W36" s="99"/>
      <c r="X36" s="99"/>
      <c r="Y36" s="99"/>
      <c r="Z36" s="99"/>
      <c r="AA36" s="99"/>
      <c r="AB36" s="99"/>
      <c r="AC36" s="105">
        <f t="shared" si="1"/>
        <v>2</v>
      </c>
      <c r="AD36" s="105">
        <v>134.19</v>
      </c>
      <c r="AE36" s="121">
        <f t="shared" si="2"/>
        <v>136.19</v>
      </c>
      <c r="AF36" s="104">
        <v>0.02929537037037037</v>
      </c>
      <c r="AG36" s="104">
        <v>0.027803472222222222</v>
      </c>
      <c r="AH36" s="107">
        <f t="shared" si="3"/>
        <v>0.0014918981481481484</v>
      </c>
      <c r="AI36" s="99"/>
      <c r="AJ36" s="99">
        <v>2</v>
      </c>
      <c r="AK36" s="99"/>
      <c r="AL36" s="99"/>
      <c r="AM36" s="99"/>
      <c r="AN36" s="99"/>
      <c r="AO36" s="99"/>
      <c r="AP36" s="99">
        <v>2</v>
      </c>
      <c r="AQ36" s="99"/>
      <c r="AR36" s="99"/>
      <c r="AS36" s="99"/>
      <c r="AT36" s="99"/>
      <c r="AU36" s="99"/>
      <c r="AV36" s="99"/>
      <c r="AW36" s="99"/>
      <c r="AX36" s="99"/>
      <c r="AY36" s="99"/>
      <c r="AZ36" s="99">
        <v>2</v>
      </c>
      <c r="BA36" s="105">
        <f t="shared" si="4"/>
        <v>6</v>
      </c>
      <c r="BB36" s="106">
        <v>128.9</v>
      </c>
      <c r="BC36" s="121">
        <f t="shared" si="5"/>
        <v>134.9</v>
      </c>
      <c r="BD36" s="112">
        <f t="shared" si="6"/>
        <v>134.9</v>
      </c>
      <c r="BE36" s="99">
        <v>29</v>
      </c>
      <c r="BG36" s="84"/>
      <c r="BH36" s="84"/>
      <c r="BI36" s="84"/>
      <c r="BJ36" s="84"/>
      <c r="BK36" s="84"/>
      <c r="BL36" s="84"/>
      <c r="BM36" s="84"/>
      <c r="BN36" s="84"/>
      <c r="BO36" s="84"/>
    </row>
    <row r="37" spans="1:67" ht="15" customHeight="1">
      <c r="A37" s="99">
        <v>30</v>
      </c>
      <c r="B37" s="101" t="s">
        <v>32</v>
      </c>
      <c r="C37" s="100">
        <v>72</v>
      </c>
      <c r="D37" s="133" t="s">
        <v>109</v>
      </c>
      <c r="E37" s="102">
        <v>2001</v>
      </c>
      <c r="F37" s="102" t="s">
        <v>5</v>
      </c>
      <c r="G37" s="103">
        <v>3</v>
      </c>
      <c r="H37" s="104">
        <v>0.025305787037037036</v>
      </c>
      <c r="I37" s="104">
        <v>0.023653356481481484</v>
      </c>
      <c r="J37" s="120">
        <f t="shared" si="0"/>
        <v>0.0016524305555555528</v>
      </c>
      <c r="K37" s="99"/>
      <c r="L37" s="99"/>
      <c r="M37" s="99"/>
      <c r="N37" s="99"/>
      <c r="O37" s="99"/>
      <c r="P37" s="99"/>
      <c r="Q37" s="99"/>
      <c r="R37" s="99">
        <v>50</v>
      </c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105">
        <f t="shared" si="1"/>
        <v>50</v>
      </c>
      <c r="AD37" s="106">
        <v>142.77</v>
      </c>
      <c r="AE37" s="121">
        <f t="shared" si="2"/>
        <v>192.77</v>
      </c>
      <c r="AF37" s="104">
        <v>0.036332407407407404</v>
      </c>
      <c r="AG37" s="104">
        <v>0.03475347222222223</v>
      </c>
      <c r="AH37" s="107">
        <f t="shared" si="3"/>
        <v>0.0015789351851851763</v>
      </c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105">
        <f t="shared" si="4"/>
        <v>0</v>
      </c>
      <c r="BB37" s="105">
        <v>136.42</v>
      </c>
      <c r="BC37" s="121">
        <f t="shared" si="5"/>
        <v>136.42</v>
      </c>
      <c r="BD37" s="112">
        <f t="shared" si="6"/>
        <v>136.42</v>
      </c>
      <c r="BE37" s="99">
        <v>30</v>
      </c>
      <c r="BG37" s="84"/>
      <c r="BH37" s="84"/>
      <c r="BI37" s="84"/>
      <c r="BJ37" s="84"/>
      <c r="BK37" s="84"/>
      <c r="BL37" s="84"/>
      <c r="BM37" s="84"/>
      <c r="BN37" s="84"/>
      <c r="BO37" s="84"/>
    </row>
    <row r="38" spans="1:57" ht="15" customHeight="1">
      <c r="A38" s="99">
        <v>31</v>
      </c>
      <c r="B38" s="101" t="s">
        <v>32</v>
      </c>
      <c r="C38" s="100">
        <v>8</v>
      </c>
      <c r="D38" s="135" t="s">
        <v>88</v>
      </c>
      <c r="E38" s="111">
        <v>2001</v>
      </c>
      <c r="F38" s="111" t="s">
        <v>174</v>
      </c>
      <c r="G38" s="103">
        <v>3</v>
      </c>
      <c r="H38" s="113">
        <v>0.01825509259259259</v>
      </c>
      <c r="I38" s="113">
        <v>0.016695486111111112</v>
      </c>
      <c r="J38" s="120">
        <f t="shared" si="0"/>
        <v>0.0015596064814814778</v>
      </c>
      <c r="K38" s="114"/>
      <c r="L38" s="114">
        <v>2</v>
      </c>
      <c r="M38" s="114"/>
      <c r="N38" s="114"/>
      <c r="O38" s="114"/>
      <c r="P38" s="114"/>
      <c r="Q38" s="114"/>
      <c r="R38" s="114"/>
      <c r="S38" s="114"/>
      <c r="T38" s="114"/>
      <c r="U38" s="114">
        <v>2</v>
      </c>
      <c r="V38" s="114"/>
      <c r="W38" s="114"/>
      <c r="X38" s="114"/>
      <c r="Y38" s="114"/>
      <c r="Z38" s="114"/>
      <c r="AA38" s="114"/>
      <c r="AB38" s="114"/>
      <c r="AC38" s="105">
        <f t="shared" si="1"/>
        <v>4</v>
      </c>
      <c r="AD38" s="115">
        <v>134.75</v>
      </c>
      <c r="AE38" s="121">
        <f t="shared" si="2"/>
        <v>138.75</v>
      </c>
      <c r="AF38" s="113">
        <v>0.030760763888888886</v>
      </c>
      <c r="AG38" s="113">
        <v>0.02919965277777778</v>
      </c>
      <c r="AH38" s="107">
        <f t="shared" si="3"/>
        <v>0.0015611111111111069</v>
      </c>
      <c r="AI38" s="114"/>
      <c r="AJ38" s="114">
        <v>2</v>
      </c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05">
        <f t="shared" si="4"/>
        <v>2</v>
      </c>
      <c r="BB38" s="115">
        <v>134.88</v>
      </c>
      <c r="BC38" s="121">
        <f t="shared" si="5"/>
        <v>136.88</v>
      </c>
      <c r="BD38" s="112">
        <f t="shared" si="6"/>
        <v>136.88</v>
      </c>
      <c r="BE38" s="99">
        <v>31</v>
      </c>
    </row>
    <row r="39" spans="1:57" ht="15" customHeight="1">
      <c r="A39" s="99">
        <v>32</v>
      </c>
      <c r="B39" s="101" t="s">
        <v>32</v>
      </c>
      <c r="C39" s="100">
        <v>79</v>
      </c>
      <c r="D39" s="133" t="s">
        <v>72</v>
      </c>
      <c r="E39" s="102">
        <v>2003</v>
      </c>
      <c r="F39" s="102" t="s">
        <v>73</v>
      </c>
      <c r="G39" s="103" t="s">
        <v>187</v>
      </c>
      <c r="H39" s="104">
        <v>0.030067361111111107</v>
      </c>
      <c r="I39" s="104">
        <v>0.02850289351851852</v>
      </c>
      <c r="J39" s="120">
        <f t="shared" si="0"/>
        <v>0.001564467592592586</v>
      </c>
      <c r="K39" s="99"/>
      <c r="L39" s="99"/>
      <c r="M39" s="99"/>
      <c r="N39" s="99"/>
      <c r="O39" s="99"/>
      <c r="P39" s="99"/>
      <c r="Q39" s="99"/>
      <c r="R39" s="99">
        <v>2</v>
      </c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105">
        <f t="shared" si="1"/>
        <v>2</v>
      </c>
      <c r="AD39" s="106">
        <v>135.17</v>
      </c>
      <c r="AE39" s="121">
        <f t="shared" si="2"/>
        <v>137.17</v>
      </c>
      <c r="AF39" s="104">
        <v>0.04071574074074074</v>
      </c>
      <c r="AG39" s="104">
        <v>0.03894085648148148</v>
      </c>
      <c r="AH39" s="107">
        <f t="shared" si="3"/>
        <v>0.0017748842592592573</v>
      </c>
      <c r="AI39" s="99">
        <v>2</v>
      </c>
      <c r="AJ39" s="99">
        <v>2</v>
      </c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105">
        <f t="shared" si="4"/>
        <v>4</v>
      </c>
      <c r="BB39" s="105">
        <v>153.35</v>
      </c>
      <c r="BC39" s="121">
        <f t="shared" si="5"/>
        <v>157.35</v>
      </c>
      <c r="BD39" s="112">
        <f t="shared" si="6"/>
        <v>137.17</v>
      </c>
      <c r="BE39" s="99">
        <v>32</v>
      </c>
    </row>
    <row r="40" spans="1:57" ht="15" customHeight="1">
      <c r="A40" s="99">
        <v>33</v>
      </c>
      <c r="B40" s="101" t="s">
        <v>32</v>
      </c>
      <c r="C40" s="100">
        <v>17</v>
      </c>
      <c r="D40" s="134" t="s">
        <v>106</v>
      </c>
      <c r="E40" s="109">
        <v>2002</v>
      </c>
      <c r="F40" s="102" t="s">
        <v>5</v>
      </c>
      <c r="G40" s="103">
        <v>2</v>
      </c>
      <c r="H40" s="104">
        <v>0.026533912037037036</v>
      </c>
      <c r="I40" s="104">
        <v>0.025029398148148144</v>
      </c>
      <c r="J40" s="120">
        <f aca="true" t="shared" si="7" ref="J40:J80">SUM(H40-I40)</f>
        <v>0.001504513888888892</v>
      </c>
      <c r="K40" s="102"/>
      <c r="L40" s="102">
        <v>2</v>
      </c>
      <c r="M40" s="102">
        <v>2</v>
      </c>
      <c r="N40" s="102"/>
      <c r="O40" s="102"/>
      <c r="P40" s="102"/>
      <c r="Q40" s="102"/>
      <c r="R40" s="102">
        <v>2</v>
      </c>
      <c r="S40" s="102"/>
      <c r="T40" s="102"/>
      <c r="U40" s="102"/>
      <c r="V40" s="102"/>
      <c r="W40" s="102"/>
      <c r="X40" s="102">
        <v>2</v>
      </c>
      <c r="Y40" s="102"/>
      <c r="Z40" s="102"/>
      <c r="AA40" s="102">
        <v>2</v>
      </c>
      <c r="AB40" s="102"/>
      <c r="AC40" s="105">
        <f aca="true" t="shared" si="8" ref="AC40:AC80">SUM(K40+L40+M40+N40+O40+P40+Q40+R40+S40+T40+U40+V40+W40+X40+Y40+Z40+AA40+AB40)</f>
        <v>10</v>
      </c>
      <c r="AD40" s="112">
        <v>129.99</v>
      </c>
      <c r="AE40" s="121">
        <f aca="true" t="shared" si="9" ref="AE40:AE80">SUM(AC40+AD40)</f>
        <v>139.99</v>
      </c>
      <c r="AF40" s="104">
        <v>0.03836446759259259</v>
      </c>
      <c r="AG40" s="104">
        <v>0.03683668981481482</v>
      </c>
      <c r="AH40" s="107">
        <f aca="true" t="shared" si="10" ref="AH40:AH80">SUM(AF40-AG40)</f>
        <v>0.0015277777777777737</v>
      </c>
      <c r="AI40" s="102"/>
      <c r="AJ40" s="102"/>
      <c r="AK40" s="102"/>
      <c r="AL40" s="102"/>
      <c r="AM40" s="102"/>
      <c r="AN40" s="102"/>
      <c r="AO40" s="102"/>
      <c r="AP40" s="102">
        <v>50</v>
      </c>
      <c r="AQ40" s="102"/>
      <c r="AR40" s="102">
        <v>2</v>
      </c>
      <c r="AS40" s="102"/>
      <c r="AT40" s="102"/>
      <c r="AU40" s="102"/>
      <c r="AV40" s="102"/>
      <c r="AW40" s="102"/>
      <c r="AX40" s="102">
        <v>2</v>
      </c>
      <c r="AY40" s="102"/>
      <c r="AZ40" s="102"/>
      <c r="BA40" s="105">
        <f aca="true" t="shared" si="11" ref="BA40:BA80">SUM(AI40+AJ40+AK40+AL40+AM40+AN40+AO40+AP40+AQ40+AR40+AS40+AT40+AU40+AV40+AW40+AX40+AY40+AZ40)</f>
        <v>54</v>
      </c>
      <c r="BB40" s="112">
        <v>132</v>
      </c>
      <c r="BC40" s="121">
        <f aca="true" t="shared" si="12" ref="BC40:BC80">SUM(BA40+BB40)</f>
        <v>186</v>
      </c>
      <c r="BD40" s="112">
        <f aca="true" t="shared" si="13" ref="BD40:BD80">MIN(AC40+AD40,BA40+BB40)</f>
        <v>139.99</v>
      </c>
      <c r="BE40" s="99">
        <v>33</v>
      </c>
    </row>
    <row r="41" spans="1:57" ht="15" customHeight="1">
      <c r="A41" s="99">
        <v>34</v>
      </c>
      <c r="B41" s="101" t="s">
        <v>32</v>
      </c>
      <c r="C41" s="100">
        <v>19</v>
      </c>
      <c r="D41" s="134" t="s">
        <v>101</v>
      </c>
      <c r="E41" s="109">
        <v>2003</v>
      </c>
      <c r="F41" s="102" t="s">
        <v>5</v>
      </c>
      <c r="G41" s="103">
        <v>3</v>
      </c>
      <c r="H41" s="104">
        <v>0.02806678240740741</v>
      </c>
      <c r="I41" s="104">
        <v>0.02644016203703704</v>
      </c>
      <c r="J41" s="120">
        <f t="shared" si="7"/>
        <v>0.0016266203703703686</v>
      </c>
      <c r="K41" s="99"/>
      <c r="L41" s="99"/>
      <c r="M41" s="99"/>
      <c r="N41" s="99"/>
      <c r="O41" s="99"/>
      <c r="P41" s="99"/>
      <c r="Q41" s="99"/>
      <c r="R41" s="99">
        <v>2</v>
      </c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5">
        <f t="shared" si="8"/>
        <v>2</v>
      </c>
      <c r="AD41" s="106">
        <v>140.54</v>
      </c>
      <c r="AE41" s="121">
        <f t="shared" si="9"/>
        <v>142.54</v>
      </c>
      <c r="AF41" s="104">
        <v>0.039815277777777776</v>
      </c>
      <c r="AG41" s="104">
        <v>0.03825243055555556</v>
      </c>
      <c r="AH41" s="107">
        <f t="shared" si="10"/>
        <v>0.001562847222222219</v>
      </c>
      <c r="AI41" s="99"/>
      <c r="AJ41" s="99"/>
      <c r="AK41" s="99"/>
      <c r="AL41" s="99"/>
      <c r="AM41" s="99"/>
      <c r="AN41" s="99"/>
      <c r="AO41" s="99"/>
      <c r="AP41" s="99">
        <v>50</v>
      </c>
      <c r="AQ41" s="99"/>
      <c r="AR41" s="99"/>
      <c r="AS41" s="99"/>
      <c r="AT41" s="99"/>
      <c r="AU41" s="99"/>
      <c r="AV41" s="99"/>
      <c r="AW41" s="99"/>
      <c r="AX41" s="99">
        <v>2</v>
      </c>
      <c r="AY41" s="99"/>
      <c r="AZ41" s="99"/>
      <c r="BA41" s="105">
        <f t="shared" si="11"/>
        <v>52</v>
      </c>
      <c r="BB41" s="105">
        <v>135.03</v>
      </c>
      <c r="BC41" s="121">
        <f t="shared" si="12"/>
        <v>187.03</v>
      </c>
      <c r="BD41" s="112">
        <f t="shared" si="13"/>
        <v>142.54</v>
      </c>
      <c r="BE41" s="99">
        <v>34</v>
      </c>
    </row>
    <row r="42" spans="1:57" ht="15" customHeight="1">
      <c r="A42" s="99">
        <v>35</v>
      </c>
      <c r="B42" s="101" t="s">
        <v>32</v>
      </c>
      <c r="C42" s="100">
        <v>91</v>
      </c>
      <c r="D42" s="134" t="s">
        <v>139</v>
      </c>
      <c r="E42" s="109">
        <v>2001</v>
      </c>
      <c r="F42" s="102" t="s">
        <v>3</v>
      </c>
      <c r="G42" s="109">
        <v>3</v>
      </c>
      <c r="H42" s="104">
        <v>0.04057476851851852</v>
      </c>
      <c r="I42" s="104">
        <v>0.038944791666666666</v>
      </c>
      <c r="J42" s="120">
        <f t="shared" si="7"/>
        <v>0.0016299768518518512</v>
      </c>
      <c r="K42" s="102"/>
      <c r="L42" s="102"/>
      <c r="M42" s="102"/>
      <c r="N42" s="102"/>
      <c r="O42" s="102"/>
      <c r="P42" s="102"/>
      <c r="Q42" s="102"/>
      <c r="R42" s="102">
        <v>2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5">
        <f t="shared" si="8"/>
        <v>2</v>
      </c>
      <c r="AD42" s="102">
        <v>140.83</v>
      </c>
      <c r="AE42" s="121">
        <f t="shared" si="9"/>
        <v>142.83</v>
      </c>
      <c r="AF42" s="104">
        <v>0.009412152777777778</v>
      </c>
      <c r="AG42" s="104">
        <v>0.007687731481481482</v>
      </c>
      <c r="AH42" s="107">
        <f t="shared" si="10"/>
        <v>0.001724421296296296</v>
      </c>
      <c r="AI42" s="102"/>
      <c r="AJ42" s="102">
        <v>2</v>
      </c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5">
        <f t="shared" si="11"/>
        <v>2</v>
      </c>
      <c r="BB42" s="102">
        <v>148.99</v>
      </c>
      <c r="BC42" s="121">
        <f t="shared" si="12"/>
        <v>150.99</v>
      </c>
      <c r="BD42" s="112">
        <f t="shared" si="13"/>
        <v>142.83</v>
      </c>
      <c r="BE42" s="99">
        <v>35</v>
      </c>
    </row>
    <row r="43" spans="1:57" ht="15" customHeight="1">
      <c r="A43" s="99">
        <v>36</v>
      </c>
      <c r="B43" s="101" t="s">
        <v>32</v>
      </c>
      <c r="C43" s="100">
        <v>49</v>
      </c>
      <c r="D43" s="134" t="s">
        <v>110</v>
      </c>
      <c r="E43" s="109">
        <v>2004</v>
      </c>
      <c r="F43" s="102" t="s">
        <v>5</v>
      </c>
      <c r="G43" s="103">
        <v>3</v>
      </c>
      <c r="H43" s="104">
        <v>0.009301273148148147</v>
      </c>
      <c r="I43" s="104">
        <v>0.007692939814814815</v>
      </c>
      <c r="J43" s="120">
        <f t="shared" si="7"/>
        <v>0.0016083333333333323</v>
      </c>
      <c r="K43" s="102"/>
      <c r="L43" s="102">
        <v>2</v>
      </c>
      <c r="M43" s="102"/>
      <c r="N43" s="102"/>
      <c r="O43" s="102"/>
      <c r="P43" s="102"/>
      <c r="Q43" s="102"/>
      <c r="R43" s="102">
        <v>2</v>
      </c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5">
        <f t="shared" si="8"/>
        <v>4</v>
      </c>
      <c r="AD43" s="102">
        <v>138.96</v>
      </c>
      <c r="AE43" s="121">
        <f t="shared" si="9"/>
        <v>142.96</v>
      </c>
      <c r="AF43" s="104">
        <v>0.020360185185185186</v>
      </c>
      <c r="AG43" s="104">
        <v>0.01879039351851852</v>
      </c>
      <c r="AH43" s="107">
        <f t="shared" si="10"/>
        <v>0.0015697916666666673</v>
      </c>
      <c r="AI43" s="102"/>
      <c r="AJ43" s="102"/>
      <c r="AK43" s="102"/>
      <c r="AL43" s="102"/>
      <c r="AM43" s="102">
        <v>2</v>
      </c>
      <c r="AN43" s="102"/>
      <c r="AO43" s="102"/>
      <c r="AP43" s="102">
        <v>2</v>
      </c>
      <c r="AQ43" s="102"/>
      <c r="AR43" s="102"/>
      <c r="AS43" s="102"/>
      <c r="AT43" s="102"/>
      <c r="AU43" s="102"/>
      <c r="AV43" s="102">
        <v>2</v>
      </c>
      <c r="AW43" s="102"/>
      <c r="AX43" s="102"/>
      <c r="AY43" s="102">
        <v>2</v>
      </c>
      <c r="AZ43" s="102"/>
      <c r="BA43" s="105">
        <f t="shared" si="11"/>
        <v>8</v>
      </c>
      <c r="BB43" s="102">
        <v>135.63</v>
      </c>
      <c r="BC43" s="121">
        <f t="shared" si="12"/>
        <v>143.63</v>
      </c>
      <c r="BD43" s="112">
        <f t="shared" si="13"/>
        <v>142.96</v>
      </c>
      <c r="BE43" s="99">
        <v>36</v>
      </c>
    </row>
    <row r="44" spans="1:57" ht="15" customHeight="1">
      <c r="A44" s="99">
        <v>37</v>
      </c>
      <c r="B44" s="108" t="s">
        <v>32</v>
      </c>
      <c r="C44" s="100">
        <v>55</v>
      </c>
      <c r="D44" s="134" t="s">
        <v>86</v>
      </c>
      <c r="E44" s="109">
        <v>2001</v>
      </c>
      <c r="F44" s="102" t="s">
        <v>174</v>
      </c>
      <c r="G44" s="109">
        <v>3</v>
      </c>
      <c r="H44" s="104">
        <v>0.01327650462962963</v>
      </c>
      <c r="I44" s="104">
        <v>0.011852199074074074</v>
      </c>
      <c r="J44" s="120">
        <f t="shared" si="7"/>
        <v>0.0014243055555555554</v>
      </c>
      <c r="K44" s="99"/>
      <c r="L44" s="99"/>
      <c r="M44" s="99"/>
      <c r="N44" s="99"/>
      <c r="O44" s="99"/>
      <c r="P44" s="99"/>
      <c r="Q44" s="99"/>
      <c r="R44" s="99">
        <v>50</v>
      </c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5">
        <f t="shared" si="8"/>
        <v>50</v>
      </c>
      <c r="AD44" s="106">
        <v>103.06</v>
      </c>
      <c r="AE44" s="121">
        <f t="shared" si="9"/>
        <v>153.06</v>
      </c>
      <c r="AF44" s="104">
        <v>0.024642013888888887</v>
      </c>
      <c r="AG44" s="104">
        <v>0.022957060185185185</v>
      </c>
      <c r="AH44" s="107">
        <f t="shared" si="10"/>
        <v>0.0016849537037037024</v>
      </c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5">
        <f t="shared" si="11"/>
        <v>0</v>
      </c>
      <c r="BB44" s="105">
        <v>145.58</v>
      </c>
      <c r="BC44" s="121">
        <f t="shared" si="12"/>
        <v>145.58</v>
      </c>
      <c r="BD44" s="112">
        <f t="shared" si="13"/>
        <v>145.58</v>
      </c>
      <c r="BE44" s="99">
        <v>37</v>
      </c>
    </row>
    <row r="45" spans="1:57" ht="15" customHeight="1">
      <c r="A45" s="99">
        <v>38</v>
      </c>
      <c r="B45" s="108" t="s">
        <v>32</v>
      </c>
      <c r="C45" s="100">
        <v>22</v>
      </c>
      <c r="D45" s="134" t="s">
        <v>130</v>
      </c>
      <c r="E45" s="109">
        <v>2001</v>
      </c>
      <c r="F45" s="109" t="s">
        <v>5</v>
      </c>
      <c r="G45" s="103">
        <v>3</v>
      </c>
      <c r="H45" s="104">
        <v>0.031133564814814815</v>
      </c>
      <c r="I45" s="104">
        <v>0.029196412037037035</v>
      </c>
      <c r="J45" s="120">
        <f t="shared" si="7"/>
        <v>0.0019371527777777807</v>
      </c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5">
        <f t="shared" si="8"/>
        <v>0</v>
      </c>
      <c r="AD45" s="106">
        <v>167.37</v>
      </c>
      <c r="AE45" s="121">
        <f t="shared" si="9"/>
        <v>167.37</v>
      </c>
      <c r="AF45" s="104">
        <v>0.04263206018518518</v>
      </c>
      <c r="AG45" s="104">
        <v>0.041005671296296294</v>
      </c>
      <c r="AH45" s="107">
        <f t="shared" si="10"/>
        <v>0.0016263888888888856</v>
      </c>
      <c r="AI45" s="99"/>
      <c r="AJ45" s="99">
        <v>2</v>
      </c>
      <c r="AK45" s="99"/>
      <c r="AL45" s="99"/>
      <c r="AM45" s="99"/>
      <c r="AN45" s="99"/>
      <c r="AO45" s="99">
        <v>2</v>
      </c>
      <c r="AP45" s="99"/>
      <c r="AQ45" s="99"/>
      <c r="AR45" s="99"/>
      <c r="AS45" s="99"/>
      <c r="AT45" s="99"/>
      <c r="AU45" s="99"/>
      <c r="AV45" s="99"/>
      <c r="AW45" s="99">
        <v>2</v>
      </c>
      <c r="AX45" s="99"/>
      <c r="AY45" s="99"/>
      <c r="AZ45" s="99"/>
      <c r="BA45" s="105">
        <f t="shared" si="11"/>
        <v>6</v>
      </c>
      <c r="BB45" s="105">
        <v>140.52</v>
      </c>
      <c r="BC45" s="121">
        <f t="shared" si="12"/>
        <v>146.52</v>
      </c>
      <c r="BD45" s="112">
        <f t="shared" si="13"/>
        <v>146.52</v>
      </c>
      <c r="BE45" s="99">
        <v>38</v>
      </c>
    </row>
    <row r="46" spans="1:57" ht="15" customHeight="1">
      <c r="A46" s="99">
        <v>39</v>
      </c>
      <c r="B46" s="108" t="s">
        <v>32</v>
      </c>
      <c r="C46" s="100">
        <v>94</v>
      </c>
      <c r="D46" s="133" t="s">
        <v>168</v>
      </c>
      <c r="E46" s="102">
        <v>2002</v>
      </c>
      <c r="F46" s="109" t="s">
        <v>3</v>
      </c>
      <c r="G46" s="102" t="s">
        <v>167</v>
      </c>
      <c r="H46" s="104">
        <v>0.04267523148148148</v>
      </c>
      <c r="I46" s="104">
        <v>0.04101458333333333</v>
      </c>
      <c r="J46" s="120">
        <f t="shared" si="7"/>
        <v>0.0016606481481481472</v>
      </c>
      <c r="K46" s="102">
        <v>2</v>
      </c>
      <c r="L46" s="102">
        <v>2</v>
      </c>
      <c r="M46" s="102"/>
      <c r="N46" s="102"/>
      <c r="O46" s="102"/>
      <c r="P46" s="102"/>
      <c r="Q46" s="102"/>
      <c r="R46" s="102">
        <v>2</v>
      </c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5">
        <f t="shared" si="8"/>
        <v>6</v>
      </c>
      <c r="AD46" s="102">
        <v>143.48</v>
      </c>
      <c r="AE46" s="121">
        <f t="shared" si="9"/>
        <v>149.48</v>
      </c>
      <c r="AF46" s="104">
        <v>0.011399074074074074</v>
      </c>
      <c r="AG46" s="104">
        <v>0.009769444444444443</v>
      </c>
      <c r="AH46" s="107">
        <f t="shared" si="10"/>
        <v>0.0016296296296296302</v>
      </c>
      <c r="AI46" s="102"/>
      <c r="AJ46" s="102">
        <v>2</v>
      </c>
      <c r="AK46" s="102"/>
      <c r="AL46" s="102"/>
      <c r="AM46" s="102">
        <v>2</v>
      </c>
      <c r="AN46" s="102">
        <v>2</v>
      </c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5">
        <f t="shared" si="11"/>
        <v>6</v>
      </c>
      <c r="BB46" s="102">
        <v>140.8</v>
      </c>
      <c r="BC46" s="121">
        <f t="shared" si="12"/>
        <v>146.8</v>
      </c>
      <c r="BD46" s="112">
        <f t="shared" si="13"/>
        <v>146.8</v>
      </c>
      <c r="BE46" s="99">
        <v>39</v>
      </c>
    </row>
    <row r="47" spans="1:57" ht="15" customHeight="1">
      <c r="A47" s="99">
        <v>40</v>
      </c>
      <c r="B47" s="108" t="s">
        <v>32</v>
      </c>
      <c r="C47" s="100">
        <v>39</v>
      </c>
      <c r="D47" s="134" t="s">
        <v>115</v>
      </c>
      <c r="E47" s="109">
        <v>2003</v>
      </c>
      <c r="F47" s="102" t="s">
        <v>5</v>
      </c>
      <c r="G47" s="103">
        <v>3</v>
      </c>
      <c r="H47" s="104">
        <v>0.0023886574074074075</v>
      </c>
      <c r="I47" s="104">
        <v>0.0007313657407407407</v>
      </c>
      <c r="J47" s="120">
        <f t="shared" si="7"/>
        <v>0.0016572916666666667</v>
      </c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>
        <v>2</v>
      </c>
      <c r="V47" s="102"/>
      <c r="W47" s="102"/>
      <c r="X47" s="102"/>
      <c r="Y47" s="102"/>
      <c r="Z47" s="102">
        <v>2</v>
      </c>
      <c r="AA47" s="102"/>
      <c r="AB47" s="102"/>
      <c r="AC47" s="105">
        <f t="shared" si="8"/>
        <v>4</v>
      </c>
      <c r="AD47" s="102">
        <v>143.19</v>
      </c>
      <c r="AE47" s="121">
        <f t="shared" si="9"/>
        <v>147.19</v>
      </c>
      <c r="AF47" s="104">
        <v>0.013545023148148148</v>
      </c>
      <c r="AG47" s="104">
        <v>0.01182523148148148</v>
      </c>
      <c r="AH47" s="107">
        <f t="shared" si="10"/>
        <v>0.001719791666666668</v>
      </c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>
        <v>50</v>
      </c>
      <c r="AW47" s="102"/>
      <c r="AX47" s="102"/>
      <c r="AY47" s="102"/>
      <c r="AZ47" s="102"/>
      <c r="BA47" s="105">
        <f t="shared" si="11"/>
        <v>50</v>
      </c>
      <c r="BB47" s="102">
        <v>148.59</v>
      </c>
      <c r="BC47" s="121">
        <f t="shared" si="12"/>
        <v>198.59</v>
      </c>
      <c r="BD47" s="112">
        <f t="shared" si="13"/>
        <v>147.19</v>
      </c>
      <c r="BE47" s="99">
        <v>40</v>
      </c>
    </row>
    <row r="48" spans="1:57" ht="15" customHeight="1">
      <c r="A48" s="99">
        <v>41</v>
      </c>
      <c r="B48" s="108" t="s">
        <v>32</v>
      </c>
      <c r="C48" s="100">
        <v>9</v>
      </c>
      <c r="D48" s="135" t="s">
        <v>87</v>
      </c>
      <c r="E48" s="111">
        <v>2000</v>
      </c>
      <c r="F48" s="111" t="s">
        <v>174</v>
      </c>
      <c r="G48" s="103" t="s">
        <v>7</v>
      </c>
      <c r="H48" s="104">
        <v>0.019069791666666665</v>
      </c>
      <c r="I48" s="104">
        <v>0.01739537037037037</v>
      </c>
      <c r="J48" s="120">
        <f t="shared" si="7"/>
        <v>0.0016744212962962954</v>
      </c>
      <c r="K48" s="99"/>
      <c r="L48" s="99">
        <v>2</v>
      </c>
      <c r="M48" s="99"/>
      <c r="N48" s="99"/>
      <c r="O48" s="99"/>
      <c r="P48" s="99"/>
      <c r="Q48" s="99"/>
      <c r="R48" s="99">
        <v>2</v>
      </c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105">
        <f t="shared" si="8"/>
        <v>4</v>
      </c>
      <c r="AD48" s="106">
        <v>144.67</v>
      </c>
      <c r="AE48" s="121">
        <f t="shared" si="9"/>
        <v>148.67</v>
      </c>
      <c r="AF48" s="104">
        <v>0.031568402777777775</v>
      </c>
      <c r="AG48" s="104">
        <v>0.029881597222222223</v>
      </c>
      <c r="AH48" s="107">
        <f t="shared" si="10"/>
        <v>0.0016868055555555525</v>
      </c>
      <c r="AI48" s="99"/>
      <c r="AJ48" s="99"/>
      <c r="AK48" s="99"/>
      <c r="AL48" s="99"/>
      <c r="AM48" s="99"/>
      <c r="AN48" s="99"/>
      <c r="AO48" s="99"/>
      <c r="AP48" s="99">
        <v>2</v>
      </c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105">
        <f t="shared" si="11"/>
        <v>2</v>
      </c>
      <c r="BB48" s="105">
        <v>145.74</v>
      </c>
      <c r="BC48" s="121">
        <f t="shared" si="12"/>
        <v>147.74</v>
      </c>
      <c r="BD48" s="112">
        <f t="shared" si="13"/>
        <v>147.74</v>
      </c>
      <c r="BE48" s="99">
        <v>41</v>
      </c>
    </row>
    <row r="49" spans="1:57" ht="15" customHeight="1">
      <c r="A49" s="99">
        <v>42</v>
      </c>
      <c r="B49" s="108" t="s">
        <v>32</v>
      </c>
      <c r="C49" s="100">
        <v>10</v>
      </c>
      <c r="D49" s="135" t="s">
        <v>228</v>
      </c>
      <c r="E49" s="111">
        <v>2000</v>
      </c>
      <c r="F49" s="111" t="s">
        <v>174</v>
      </c>
      <c r="G49" s="103">
        <v>3</v>
      </c>
      <c r="H49" s="104">
        <v>0.01977777777777778</v>
      </c>
      <c r="I49" s="104">
        <v>0.0181</v>
      </c>
      <c r="J49" s="120">
        <f t="shared" si="7"/>
        <v>0.001677777777777778</v>
      </c>
      <c r="K49" s="102"/>
      <c r="L49" s="102"/>
      <c r="M49" s="102">
        <v>2</v>
      </c>
      <c r="N49" s="102"/>
      <c r="O49" s="102"/>
      <c r="P49" s="102"/>
      <c r="Q49" s="102"/>
      <c r="R49" s="102">
        <v>2</v>
      </c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5">
        <f t="shared" si="8"/>
        <v>4</v>
      </c>
      <c r="AD49" s="102">
        <v>144.96</v>
      </c>
      <c r="AE49" s="121">
        <f t="shared" si="9"/>
        <v>148.96</v>
      </c>
      <c r="AF49" s="104">
        <v>9999</v>
      </c>
      <c r="AG49" s="104">
        <v>0</v>
      </c>
      <c r="AH49" s="107">
        <f t="shared" si="10"/>
        <v>9999</v>
      </c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5">
        <f t="shared" si="11"/>
        <v>0</v>
      </c>
      <c r="BB49" s="102">
        <v>9999.99</v>
      </c>
      <c r="BC49" s="121">
        <f t="shared" si="12"/>
        <v>9999.99</v>
      </c>
      <c r="BD49" s="112">
        <f t="shared" si="13"/>
        <v>148.96</v>
      </c>
      <c r="BE49" s="99">
        <v>42</v>
      </c>
    </row>
    <row r="50" spans="1:57" ht="42" customHeight="1">
      <c r="A50" s="331" t="s">
        <v>303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</row>
    <row r="51" spans="1:57" ht="28.5" customHeight="1">
      <c r="A51" s="332" t="s">
        <v>304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</row>
    <row r="52" spans="1:57" ht="13.5" customHeight="1">
      <c r="A52" s="333" t="s">
        <v>296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</row>
    <row r="53" spans="1:58" s="82" customFormat="1" ht="16.5" customHeight="1">
      <c r="A53" s="346" t="s">
        <v>306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151"/>
    </row>
    <row r="54" spans="1:58" s="82" customFormat="1" ht="15.75" customHeight="1">
      <c r="A54" s="346" t="s">
        <v>305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346"/>
      <c r="AT54" s="346"/>
      <c r="AU54" s="346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  <c r="BF54" s="151"/>
    </row>
    <row r="55" spans="1:57" ht="15" customHeight="1">
      <c r="A55" s="381" t="s">
        <v>299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81"/>
      <c r="AR55" s="381"/>
      <c r="AS55" s="381"/>
      <c r="AT55" s="381"/>
      <c r="AU55" s="381"/>
      <c r="AV55" s="381"/>
      <c r="AW55" s="381"/>
      <c r="AX55" s="381"/>
      <c r="AY55" s="381"/>
      <c r="AZ55" s="381"/>
      <c r="BA55" s="381"/>
      <c r="BB55" s="381"/>
      <c r="BC55" s="381"/>
      <c r="BD55" s="381"/>
      <c r="BE55" s="381"/>
    </row>
    <row r="56" spans="3:57" ht="15.75" customHeight="1">
      <c r="C56" s="83"/>
      <c r="D56" s="352" t="s">
        <v>297</v>
      </c>
      <c r="E56" s="352"/>
      <c r="F56" s="352"/>
      <c r="G56" s="179"/>
      <c r="H56" s="89"/>
      <c r="I56" s="89"/>
      <c r="J56" s="88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8"/>
      <c r="AF56" s="89"/>
      <c r="AG56" s="89"/>
      <c r="AH56" s="88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8"/>
      <c r="BB56" s="89"/>
      <c r="BC56" s="382" t="s">
        <v>298</v>
      </c>
      <c r="BD56" s="382"/>
      <c r="BE56" s="86"/>
    </row>
    <row r="57" spans="1:67" ht="21" customHeight="1">
      <c r="A57" s="385" t="s">
        <v>135</v>
      </c>
      <c r="B57" s="91"/>
      <c r="C57" s="79" t="s">
        <v>0</v>
      </c>
      <c r="D57" s="386" t="s">
        <v>12</v>
      </c>
      <c r="E57" s="92" t="s">
        <v>194</v>
      </c>
      <c r="F57" s="391" t="s">
        <v>13</v>
      </c>
      <c r="G57" s="79" t="s">
        <v>14</v>
      </c>
      <c r="H57" s="393" t="s">
        <v>15</v>
      </c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5"/>
      <c r="AC57" s="400" t="s">
        <v>15</v>
      </c>
      <c r="AD57" s="401"/>
      <c r="AE57" s="402"/>
      <c r="AF57" s="394" t="s">
        <v>16</v>
      </c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5"/>
      <c r="BA57" s="400" t="s">
        <v>16</v>
      </c>
      <c r="BB57" s="401"/>
      <c r="BC57" s="402"/>
      <c r="BD57" s="386" t="s">
        <v>48</v>
      </c>
      <c r="BE57" s="397" t="s">
        <v>17</v>
      </c>
      <c r="BG57" s="84"/>
      <c r="BH57" s="84"/>
      <c r="BI57" s="84"/>
      <c r="BJ57" s="84"/>
      <c r="BK57" s="84"/>
      <c r="BL57" s="84"/>
      <c r="BM57" s="84"/>
      <c r="BN57" s="84"/>
      <c r="BO57" s="84"/>
    </row>
    <row r="58" spans="1:67" ht="27.75" customHeight="1">
      <c r="A58" s="385"/>
      <c r="B58" s="94" t="s">
        <v>129</v>
      </c>
      <c r="C58" s="94" t="s">
        <v>46</v>
      </c>
      <c r="D58" s="390"/>
      <c r="E58" s="95" t="s">
        <v>195</v>
      </c>
      <c r="F58" s="392"/>
      <c r="G58" s="94" t="s">
        <v>18</v>
      </c>
      <c r="H58" s="90" t="s">
        <v>43</v>
      </c>
      <c r="I58" s="90" t="s">
        <v>44</v>
      </c>
      <c r="J58" s="128" t="s">
        <v>1</v>
      </c>
      <c r="K58" s="90">
        <v>1</v>
      </c>
      <c r="L58" s="90">
        <v>2</v>
      </c>
      <c r="M58" s="90">
        <v>3</v>
      </c>
      <c r="N58" s="90">
        <v>4</v>
      </c>
      <c r="O58" s="90">
        <v>5</v>
      </c>
      <c r="P58" s="90">
        <v>6</v>
      </c>
      <c r="Q58" s="90">
        <v>7</v>
      </c>
      <c r="R58" s="90">
        <v>8</v>
      </c>
      <c r="S58" s="90">
        <v>9</v>
      </c>
      <c r="T58" s="90">
        <v>10</v>
      </c>
      <c r="U58" s="90">
        <v>11</v>
      </c>
      <c r="V58" s="90">
        <v>12</v>
      </c>
      <c r="W58" s="90">
        <v>13</v>
      </c>
      <c r="X58" s="90">
        <v>14</v>
      </c>
      <c r="Y58" s="90">
        <v>15</v>
      </c>
      <c r="Z58" s="90">
        <v>16</v>
      </c>
      <c r="AA58" s="90">
        <v>17</v>
      </c>
      <c r="AB58" s="90">
        <v>18</v>
      </c>
      <c r="AC58" s="96" t="s">
        <v>2</v>
      </c>
      <c r="AD58" s="96" t="s">
        <v>1</v>
      </c>
      <c r="AE58" s="96" t="s">
        <v>45</v>
      </c>
      <c r="AF58" s="97" t="s">
        <v>43</v>
      </c>
      <c r="AG58" s="79" t="s">
        <v>44</v>
      </c>
      <c r="AH58" s="98" t="s">
        <v>1</v>
      </c>
      <c r="AI58" s="79">
        <v>1</v>
      </c>
      <c r="AJ58" s="79">
        <v>2</v>
      </c>
      <c r="AK58" s="79">
        <v>3</v>
      </c>
      <c r="AL58" s="79">
        <v>4</v>
      </c>
      <c r="AM58" s="79">
        <v>5</v>
      </c>
      <c r="AN58" s="79">
        <v>6</v>
      </c>
      <c r="AO58" s="79">
        <v>7</v>
      </c>
      <c r="AP58" s="79">
        <v>8</v>
      </c>
      <c r="AQ58" s="79">
        <v>9</v>
      </c>
      <c r="AR58" s="79">
        <v>10</v>
      </c>
      <c r="AS58" s="79">
        <v>11</v>
      </c>
      <c r="AT58" s="79">
        <v>12</v>
      </c>
      <c r="AU58" s="79">
        <v>13</v>
      </c>
      <c r="AV58" s="79">
        <v>14</v>
      </c>
      <c r="AW58" s="79">
        <v>15</v>
      </c>
      <c r="AX58" s="79">
        <v>16</v>
      </c>
      <c r="AY58" s="79">
        <v>17</v>
      </c>
      <c r="AZ58" s="92">
        <v>18</v>
      </c>
      <c r="BA58" s="96" t="s">
        <v>2</v>
      </c>
      <c r="BB58" s="96" t="s">
        <v>1</v>
      </c>
      <c r="BC58" s="129" t="s">
        <v>47</v>
      </c>
      <c r="BD58" s="387"/>
      <c r="BE58" s="397"/>
      <c r="BG58" s="84"/>
      <c r="BH58" s="84"/>
      <c r="BI58" s="84"/>
      <c r="BJ58" s="84"/>
      <c r="BK58" s="84"/>
      <c r="BL58" s="84"/>
      <c r="BM58" s="84"/>
      <c r="BN58" s="84"/>
      <c r="BO58" s="84"/>
    </row>
    <row r="59" spans="1:57" ht="15" customHeight="1">
      <c r="A59" s="99">
        <v>43</v>
      </c>
      <c r="B59" s="110" t="s">
        <v>32</v>
      </c>
      <c r="C59" s="100">
        <v>12</v>
      </c>
      <c r="D59" s="134" t="s">
        <v>104</v>
      </c>
      <c r="E59" s="109">
        <v>2001</v>
      </c>
      <c r="F59" s="102" t="s">
        <v>5</v>
      </c>
      <c r="G59" s="103" t="s">
        <v>7</v>
      </c>
      <c r="H59" s="104">
        <v>0.023333564814814814</v>
      </c>
      <c r="I59" s="104">
        <v>0.021544791666666663</v>
      </c>
      <c r="J59" s="120">
        <f t="shared" si="7"/>
        <v>0.0017887731481481504</v>
      </c>
      <c r="K59" s="99"/>
      <c r="L59" s="99"/>
      <c r="M59" s="99"/>
      <c r="N59" s="99"/>
      <c r="O59" s="99"/>
      <c r="P59" s="99"/>
      <c r="Q59" s="99"/>
      <c r="R59" s="99">
        <v>2</v>
      </c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105">
        <f t="shared" si="8"/>
        <v>2</v>
      </c>
      <c r="AD59" s="106">
        <v>154.55</v>
      </c>
      <c r="AE59" s="121">
        <f t="shared" si="9"/>
        <v>156.55</v>
      </c>
      <c r="AF59" s="104">
        <v>0.035010185185185186</v>
      </c>
      <c r="AG59" s="104">
        <v>0.03335023148148148</v>
      </c>
      <c r="AH59" s="107">
        <f t="shared" si="10"/>
        <v>0.0016599537037037052</v>
      </c>
      <c r="AI59" s="99"/>
      <c r="AJ59" s="99">
        <v>2</v>
      </c>
      <c r="AK59" s="99"/>
      <c r="AL59" s="99"/>
      <c r="AM59" s="99"/>
      <c r="AN59" s="99"/>
      <c r="AO59" s="99"/>
      <c r="AP59" s="99">
        <v>2</v>
      </c>
      <c r="AQ59" s="99"/>
      <c r="AR59" s="99"/>
      <c r="AS59" s="99"/>
      <c r="AT59" s="99"/>
      <c r="AU59" s="99"/>
      <c r="AV59" s="99"/>
      <c r="AW59" s="99"/>
      <c r="AX59" s="99"/>
      <c r="AY59" s="99"/>
      <c r="AZ59" s="99">
        <v>2</v>
      </c>
      <c r="BA59" s="105">
        <f t="shared" si="11"/>
        <v>6</v>
      </c>
      <c r="BB59" s="106">
        <v>143.42</v>
      </c>
      <c r="BC59" s="121">
        <f t="shared" si="12"/>
        <v>149.42</v>
      </c>
      <c r="BD59" s="112">
        <f t="shared" si="13"/>
        <v>149.42</v>
      </c>
      <c r="BE59" s="99">
        <v>43</v>
      </c>
    </row>
    <row r="60" spans="1:57" ht="15" customHeight="1">
      <c r="A60" s="99">
        <v>44</v>
      </c>
      <c r="B60" s="110" t="s">
        <v>32</v>
      </c>
      <c r="C60" s="100">
        <v>27</v>
      </c>
      <c r="D60" s="134" t="s">
        <v>157</v>
      </c>
      <c r="E60" s="109">
        <v>2004</v>
      </c>
      <c r="F60" s="102" t="s">
        <v>174</v>
      </c>
      <c r="G60" s="109">
        <v>3</v>
      </c>
      <c r="H60" s="104">
        <v>0.03511851851851852</v>
      </c>
      <c r="I60" s="104">
        <v>0.033377083333333335</v>
      </c>
      <c r="J60" s="120">
        <f t="shared" si="7"/>
        <v>0.0017414351851851861</v>
      </c>
      <c r="K60" s="99"/>
      <c r="L60" s="99">
        <v>50</v>
      </c>
      <c r="M60" s="99"/>
      <c r="N60" s="99"/>
      <c r="O60" s="99"/>
      <c r="P60" s="99"/>
      <c r="Q60" s="99">
        <v>2</v>
      </c>
      <c r="R60" s="99"/>
      <c r="S60" s="99">
        <v>50</v>
      </c>
      <c r="T60" s="99"/>
      <c r="U60" s="99">
        <v>50</v>
      </c>
      <c r="V60" s="99"/>
      <c r="W60" s="99"/>
      <c r="X60" s="99">
        <v>50</v>
      </c>
      <c r="Y60" s="99"/>
      <c r="Z60" s="99">
        <v>50</v>
      </c>
      <c r="AA60" s="99"/>
      <c r="AB60" s="99"/>
      <c r="AC60" s="105">
        <f t="shared" si="8"/>
        <v>252</v>
      </c>
      <c r="AD60" s="106">
        <v>150.46</v>
      </c>
      <c r="AE60" s="121">
        <f t="shared" si="9"/>
        <v>402.46000000000004</v>
      </c>
      <c r="AF60" s="104">
        <v>0.005248032407407407</v>
      </c>
      <c r="AG60" s="104">
        <v>0.003505439814814815</v>
      </c>
      <c r="AH60" s="107">
        <f t="shared" si="10"/>
        <v>0.001742592592592592</v>
      </c>
      <c r="AI60" s="99"/>
      <c r="AJ60" s="99"/>
      <c r="AK60" s="99">
        <v>2</v>
      </c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105">
        <f t="shared" si="11"/>
        <v>2</v>
      </c>
      <c r="BB60" s="105">
        <v>150.56</v>
      </c>
      <c r="BC60" s="121">
        <f t="shared" si="12"/>
        <v>152.56</v>
      </c>
      <c r="BD60" s="112">
        <f t="shared" si="13"/>
        <v>152.56</v>
      </c>
      <c r="BE60" s="99">
        <v>44</v>
      </c>
    </row>
    <row r="61" spans="1:57" ht="15" customHeight="1">
      <c r="A61" s="99">
        <v>45</v>
      </c>
      <c r="B61" s="110" t="s">
        <v>32</v>
      </c>
      <c r="C61" s="100">
        <v>4</v>
      </c>
      <c r="D61" s="134" t="s">
        <v>65</v>
      </c>
      <c r="E61" s="109">
        <v>2004</v>
      </c>
      <c r="F61" s="102" t="s">
        <v>3</v>
      </c>
      <c r="G61" s="109" t="s">
        <v>7</v>
      </c>
      <c r="H61" s="104">
        <v>0.01568900462962963</v>
      </c>
      <c r="I61" s="104">
        <v>0.013918981481481482</v>
      </c>
      <c r="J61" s="120">
        <f t="shared" si="7"/>
        <v>0.0017700231481481473</v>
      </c>
      <c r="K61" s="99"/>
      <c r="L61" s="99"/>
      <c r="M61" s="99"/>
      <c r="N61" s="99"/>
      <c r="O61" s="99"/>
      <c r="P61" s="99"/>
      <c r="Q61" s="99"/>
      <c r="R61" s="99">
        <v>2</v>
      </c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105">
        <f t="shared" si="8"/>
        <v>2</v>
      </c>
      <c r="AD61" s="106">
        <v>152.93</v>
      </c>
      <c r="AE61" s="121">
        <f t="shared" si="9"/>
        <v>154.93</v>
      </c>
      <c r="AF61" s="104">
        <v>0.02795</v>
      </c>
      <c r="AG61" s="104">
        <v>0.026417824074074073</v>
      </c>
      <c r="AH61" s="107">
        <f t="shared" si="10"/>
        <v>0.0015321759259259264</v>
      </c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>
        <v>50</v>
      </c>
      <c r="AT61" s="99"/>
      <c r="AU61" s="99"/>
      <c r="AV61" s="99"/>
      <c r="AW61" s="99"/>
      <c r="AX61" s="99"/>
      <c r="AY61" s="99"/>
      <c r="AZ61" s="99"/>
      <c r="BA61" s="105">
        <f t="shared" si="11"/>
        <v>50</v>
      </c>
      <c r="BB61" s="105">
        <v>132.38</v>
      </c>
      <c r="BC61" s="121">
        <f t="shared" si="12"/>
        <v>182.38</v>
      </c>
      <c r="BD61" s="112">
        <f t="shared" si="13"/>
        <v>154.93</v>
      </c>
      <c r="BE61" s="99">
        <v>45</v>
      </c>
    </row>
    <row r="62" spans="1:57" ht="15" customHeight="1">
      <c r="A62" s="99">
        <v>46</v>
      </c>
      <c r="B62" s="101" t="s">
        <v>32</v>
      </c>
      <c r="C62" s="100">
        <v>82</v>
      </c>
      <c r="D62" s="135" t="s">
        <v>89</v>
      </c>
      <c r="E62" s="111">
        <v>2002</v>
      </c>
      <c r="F62" s="111" t="s">
        <v>174</v>
      </c>
      <c r="G62" s="103">
        <v>2</v>
      </c>
      <c r="H62" s="104">
        <v>0.033690277777777784</v>
      </c>
      <c r="I62" s="104">
        <v>0.03198298611111111</v>
      </c>
      <c r="J62" s="120">
        <f t="shared" si="7"/>
        <v>0.001707291666666673</v>
      </c>
      <c r="K62" s="99"/>
      <c r="L62" s="99">
        <v>2</v>
      </c>
      <c r="M62" s="99"/>
      <c r="N62" s="99">
        <v>2</v>
      </c>
      <c r="O62" s="99"/>
      <c r="P62" s="99"/>
      <c r="Q62" s="99"/>
      <c r="R62" s="99">
        <v>2</v>
      </c>
      <c r="S62" s="99"/>
      <c r="T62" s="99"/>
      <c r="U62" s="99"/>
      <c r="V62" s="99"/>
      <c r="W62" s="99"/>
      <c r="X62" s="99"/>
      <c r="Y62" s="99"/>
      <c r="Z62" s="99">
        <v>2</v>
      </c>
      <c r="AA62" s="99"/>
      <c r="AB62" s="99"/>
      <c r="AC62" s="105">
        <f t="shared" si="8"/>
        <v>8</v>
      </c>
      <c r="AD62" s="106">
        <v>147.51</v>
      </c>
      <c r="AE62" s="121">
        <f t="shared" si="9"/>
        <v>155.51</v>
      </c>
      <c r="AF62" s="104">
        <v>0.003233101851851852</v>
      </c>
      <c r="AG62" s="104">
        <v>0.0014315972222222223</v>
      </c>
      <c r="AH62" s="107">
        <f t="shared" si="10"/>
        <v>0.0018015046296296297</v>
      </c>
      <c r="AI62" s="99"/>
      <c r="AJ62" s="99">
        <v>2</v>
      </c>
      <c r="AK62" s="99"/>
      <c r="AL62" s="99"/>
      <c r="AM62" s="99"/>
      <c r="AN62" s="99">
        <v>50</v>
      </c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105">
        <f t="shared" si="11"/>
        <v>52</v>
      </c>
      <c r="BB62" s="105">
        <v>155.65</v>
      </c>
      <c r="BC62" s="121">
        <f t="shared" si="12"/>
        <v>207.65</v>
      </c>
      <c r="BD62" s="112">
        <f t="shared" si="13"/>
        <v>155.51</v>
      </c>
      <c r="BE62" s="99">
        <v>46</v>
      </c>
    </row>
    <row r="63" spans="1:57" ht="15" customHeight="1">
      <c r="A63" s="99">
        <v>47</v>
      </c>
      <c r="B63" s="101" t="s">
        <v>32</v>
      </c>
      <c r="C63" s="100">
        <v>90</v>
      </c>
      <c r="D63" s="134" t="s">
        <v>138</v>
      </c>
      <c r="E63" s="109">
        <v>2001</v>
      </c>
      <c r="F63" s="102" t="s">
        <v>3</v>
      </c>
      <c r="G63" s="109">
        <v>3</v>
      </c>
      <c r="H63" s="104">
        <v>0.04003287037037037</v>
      </c>
      <c r="I63" s="104">
        <v>0.038233333333333334</v>
      </c>
      <c r="J63" s="120">
        <f t="shared" si="7"/>
        <v>0.001799537037037037</v>
      </c>
      <c r="K63" s="99"/>
      <c r="L63" s="99">
        <v>2</v>
      </c>
      <c r="M63" s="99"/>
      <c r="N63" s="99"/>
      <c r="O63" s="99"/>
      <c r="P63" s="99"/>
      <c r="Q63" s="99"/>
      <c r="R63" s="99">
        <v>2</v>
      </c>
      <c r="S63" s="99"/>
      <c r="T63" s="99"/>
      <c r="U63" s="99"/>
      <c r="V63" s="99"/>
      <c r="W63" s="99"/>
      <c r="X63" s="99"/>
      <c r="Y63" s="99">
        <v>2</v>
      </c>
      <c r="Z63" s="99">
        <v>2</v>
      </c>
      <c r="AA63" s="99"/>
      <c r="AB63" s="99"/>
      <c r="AC63" s="105">
        <f t="shared" si="8"/>
        <v>8</v>
      </c>
      <c r="AD63" s="106">
        <v>155.48</v>
      </c>
      <c r="AE63" s="121">
        <f t="shared" si="9"/>
        <v>163.48</v>
      </c>
      <c r="AF63" s="104">
        <v>0.008747800925925924</v>
      </c>
      <c r="AG63" s="104">
        <v>0.007005555555555556</v>
      </c>
      <c r="AH63" s="107">
        <f t="shared" si="10"/>
        <v>0.0017422453703703688</v>
      </c>
      <c r="AI63" s="99"/>
      <c r="AJ63" s="99">
        <v>2</v>
      </c>
      <c r="AK63" s="99"/>
      <c r="AL63" s="99"/>
      <c r="AM63" s="99"/>
      <c r="AN63" s="99"/>
      <c r="AO63" s="99">
        <v>2</v>
      </c>
      <c r="AP63" s="99"/>
      <c r="AQ63" s="99"/>
      <c r="AR63" s="99">
        <v>2</v>
      </c>
      <c r="AS63" s="99"/>
      <c r="AT63" s="99"/>
      <c r="AU63" s="99"/>
      <c r="AV63" s="99"/>
      <c r="AW63" s="99"/>
      <c r="AX63" s="99"/>
      <c r="AY63" s="99"/>
      <c r="AZ63" s="99"/>
      <c r="BA63" s="105">
        <f t="shared" si="11"/>
        <v>6</v>
      </c>
      <c r="BB63" s="105">
        <v>150.53</v>
      </c>
      <c r="BC63" s="121">
        <f t="shared" si="12"/>
        <v>156.53</v>
      </c>
      <c r="BD63" s="112">
        <f t="shared" si="13"/>
        <v>156.53</v>
      </c>
      <c r="BE63" s="99">
        <v>47</v>
      </c>
    </row>
    <row r="64" spans="1:57" ht="15" customHeight="1">
      <c r="A64" s="99">
        <v>48</v>
      </c>
      <c r="B64" s="101" t="s">
        <v>32</v>
      </c>
      <c r="C64" s="100">
        <v>80</v>
      </c>
      <c r="D64" s="133" t="s">
        <v>166</v>
      </c>
      <c r="E64" s="102">
        <v>2003</v>
      </c>
      <c r="F64" s="109" t="s">
        <v>3</v>
      </c>
      <c r="G64" s="102" t="s">
        <v>167</v>
      </c>
      <c r="H64" s="104">
        <v>0.03257569444444444</v>
      </c>
      <c r="I64" s="104">
        <v>0.030610185185185185</v>
      </c>
      <c r="J64" s="120">
        <f t="shared" si="7"/>
        <v>0.001965509259259257</v>
      </c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105">
        <f t="shared" si="8"/>
        <v>0</v>
      </c>
      <c r="AD64" s="106">
        <v>169.82</v>
      </c>
      <c r="AE64" s="121">
        <f t="shared" si="9"/>
        <v>169.82</v>
      </c>
      <c r="AF64" s="104">
        <v>0.04286238425925926</v>
      </c>
      <c r="AG64" s="104">
        <v>0.041030555555555556</v>
      </c>
      <c r="AH64" s="107">
        <f t="shared" si="10"/>
        <v>0.001831828703703707</v>
      </c>
      <c r="AI64" s="99"/>
      <c r="AJ64" s="99"/>
      <c r="AK64" s="99"/>
      <c r="AL64" s="99"/>
      <c r="AM64" s="99"/>
      <c r="AN64" s="99"/>
      <c r="AO64" s="99"/>
      <c r="AP64" s="99"/>
      <c r="AQ64" s="99"/>
      <c r="AR64" s="99">
        <v>2</v>
      </c>
      <c r="AS64" s="99"/>
      <c r="AT64" s="99"/>
      <c r="AU64" s="99"/>
      <c r="AV64" s="99"/>
      <c r="AW64" s="99"/>
      <c r="AX64" s="99"/>
      <c r="AY64" s="99"/>
      <c r="AZ64" s="99"/>
      <c r="BA64" s="105">
        <f t="shared" si="11"/>
        <v>2</v>
      </c>
      <c r="BB64" s="105">
        <v>158.27</v>
      </c>
      <c r="BC64" s="121">
        <f t="shared" si="12"/>
        <v>160.27</v>
      </c>
      <c r="BD64" s="112">
        <f t="shared" si="13"/>
        <v>160.27</v>
      </c>
      <c r="BE64" s="99">
        <v>48</v>
      </c>
    </row>
    <row r="65" spans="1:57" ht="15" customHeight="1">
      <c r="A65" s="99">
        <v>49</v>
      </c>
      <c r="B65" s="101" t="s">
        <v>32</v>
      </c>
      <c r="C65" s="100">
        <v>53</v>
      </c>
      <c r="D65" s="134" t="s">
        <v>156</v>
      </c>
      <c r="E65" s="109">
        <v>2003</v>
      </c>
      <c r="F65" s="102" t="s">
        <v>174</v>
      </c>
      <c r="G65" s="109">
        <v>3</v>
      </c>
      <c r="H65" s="104">
        <v>0.012335069444444444</v>
      </c>
      <c r="I65" s="104">
        <v>0.010452777777777778</v>
      </c>
      <c r="J65" s="120">
        <f t="shared" si="7"/>
        <v>0.0018822916666666658</v>
      </c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105">
        <f t="shared" si="8"/>
        <v>0</v>
      </c>
      <c r="AD65" s="106">
        <v>162.63</v>
      </c>
      <c r="AE65" s="121">
        <f t="shared" si="9"/>
        <v>162.63</v>
      </c>
      <c r="AF65" s="104">
        <v>0.023449421296296295</v>
      </c>
      <c r="AG65" s="104">
        <v>0.02158888888888889</v>
      </c>
      <c r="AH65" s="107">
        <f t="shared" si="10"/>
        <v>0.0018605324074074045</v>
      </c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5">
        <f t="shared" si="11"/>
        <v>0</v>
      </c>
      <c r="BB65" s="105">
        <v>160.76</v>
      </c>
      <c r="BC65" s="121">
        <f t="shared" si="12"/>
        <v>160.76</v>
      </c>
      <c r="BD65" s="112">
        <f t="shared" si="13"/>
        <v>160.76</v>
      </c>
      <c r="BE65" s="99">
        <v>49</v>
      </c>
    </row>
    <row r="66" spans="1:57" ht="15" customHeight="1">
      <c r="A66" s="99">
        <v>50</v>
      </c>
      <c r="B66" s="101" t="s">
        <v>32</v>
      </c>
      <c r="C66" s="100">
        <v>44</v>
      </c>
      <c r="D66" s="136" t="s">
        <v>148</v>
      </c>
      <c r="E66" s="117">
        <v>2001</v>
      </c>
      <c r="F66" s="102" t="s">
        <v>5</v>
      </c>
      <c r="G66" s="103" t="s">
        <v>7</v>
      </c>
      <c r="H66" s="104">
        <v>0.005986805555555555</v>
      </c>
      <c r="I66" s="104">
        <v>0.004213078703703704</v>
      </c>
      <c r="J66" s="120">
        <f t="shared" si="7"/>
        <v>0.001773726851851851</v>
      </c>
      <c r="K66" s="118"/>
      <c r="L66" s="99"/>
      <c r="M66" s="99"/>
      <c r="N66" s="99">
        <v>2</v>
      </c>
      <c r="O66" s="99"/>
      <c r="P66" s="99"/>
      <c r="Q66" s="99"/>
      <c r="R66" s="99">
        <v>50</v>
      </c>
      <c r="S66" s="99"/>
      <c r="T66" s="99">
        <v>2</v>
      </c>
      <c r="U66" s="99"/>
      <c r="V66" s="99"/>
      <c r="W66" s="99">
        <v>2</v>
      </c>
      <c r="X66" s="99"/>
      <c r="Y66" s="99"/>
      <c r="Z66" s="99"/>
      <c r="AA66" s="99"/>
      <c r="AB66" s="99"/>
      <c r="AC66" s="105">
        <f t="shared" si="8"/>
        <v>56</v>
      </c>
      <c r="AD66" s="106">
        <v>153.25</v>
      </c>
      <c r="AE66" s="121">
        <f t="shared" si="9"/>
        <v>209.25</v>
      </c>
      <c r="AF66" s="104">
        <v>0.017128472222222222</v>
      </c>
      <c r="AG66" s="104">
        <v>0.015309606481481483</v>
      </c>
      <c r="AH66" s="107">
        <f t="shared" si="10"/>
        <v>0.001818865740740739</v>
      </c>
      <c r="AI66" s="99">
        <v>2</v>
      </c>
      <c r="AJ66" s="99">
        <v>2</v>
      </c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105">
        <f t="shared" si="11"/>
        <v>4</v>
      </c>
      <c r="BB66" s="105">
        <v>157.15</v>
      </c>
      <c r="BC66" s="121">
        <f t="shared" si="12"/>
        <v>161.15</v>
      </c>
      <c r="BD66" s="112">
        <f t="shared" si="13"/>
        <v>161.15</v>
      </c>
      <c r="BE66" s="99">
        <v>50</v>
      </c>
    </row>
    <row r="67" spans="1:57" ht="15" customHeight="1">
      <c r="A67" s="99">
        <v>51</v>
      </c>
      <c r="B67" s="101" t="s">
        <v>32</v>
      </c>
      <c r="C67" s="100">
        <v>97</v>
      </c>
      <c r="D67" s="135" t="s">
        <v>238</v>
      </c>
      <c r="E67" s="111">
        <v>2002</v>
      </c>
      <c r="F67" s="111" t="s">
        <v>174</v>
      </c>
      <c r="G67" s="103" t="s">
        <v>7</v>
      </c>
      <c r="H67" s="104">
        <v>0.008805324074074073</v>
      </c>
      <c r="I67" s="104">
        <v>0.006982986111111111</v>
      </c>
      <c r="J67" s="120">
        <f t="shared" si="7"/>
        <v>0.0018223379629629622</v>
      </c>
      <c r="K67" s="93"/>
      <c r="L67" s="102">
        <v>2</v>
      </c>
      <c r="M67" s="102"/>
      <c r="N67" s="102"/>
      <c r="O67" s="102">
        <v>2</v>
      </c>
      <c r="P67" s="102"/>
      <c r="Q67" s="102">
        <v>2</v>
      </c>
      <c r="R67" s="102"/>
      <c r="S67" s="102"/>
      <c r="T67" s="102">
        <v>2</v>
      </c>
      <c r="U67" s="102">
        <v>2</v>
      </c>
      <c r="V67" s="102"/>
      <c r="W67" s="102"/>
      <c r="X67" s="102">
        <v>2</v>
      </c>
      <c r="Y67" s="102"/>
      <c r="Z67" s="102"/>
      <c r="AA67" s="102"/>
      <c r="AB67" s="102"/>
      <c r="AC67" s="105">
        <f t="shared" si="8"/>
        <v>12</v>
      </c>
      <c r="AD67" s="102">
        <v>157.45</v>
      </c>
      <c r="AE67" s="121">
        <f t="shared" si="9"/>
        <v>169.45</v>
      </c>
      <c r="AF67" s="104">
        <v>0.01924513888888889</v>
      </c>
      <c r="AG67" s="104">
        <v>0.017407291666666668</v>
      </c>
      <c r="AH67" s="107">
        <f t="shared" si="10"/>
        <v>0.0018378472222222234</v>
      </c>
      <c r="AI67" s="102"/>
      <c r="AJ67" s="102">
        <v>2</v>
      </c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>
        <v>2</v>
      </c>
      <c r="AY67" s="102"/>
      <c r="AZ67" s="102"/>
      <c r="BA67" s="105">
        <f t="shared" si="11"/>
        <v>4</v>
      </c>
      <c r="BB67" s="102">
        <v>158.79</v>
      </c>
      <c r="BC67" s="121">
        <f t="shared" si="12"/>
        <v>162.79</v>
      </c>
      <c r="BD67" s="112">
        <f t="shared" si="13"/>
        <v>162.79</v>
      </c>
      <c r="BE67" s="99">
        <v>51</v>
      </c>
    </row>
    <row r="68" spans="1:57" ht="15" customHeight="1">
      <c r="A68" s="99">
        <v>52</v>
      </c>
      <c r="B68" s="101" t="s">
        <v>32</v>
      </c>
      <c r="C68" s="100">
        <v>38</v>
      </c>
      <c r="D68" s="136" t="s">
        <v>198</v>
      </c>
      <c r="E68" s="117">
        <v>2006</v>
      </c>
      <c r="F68" s="102" t="s">
        <v>5</v>
      </c>
      <c r="G68" s="103" t="s">
        <v>7</v>
      </c>
      <c r="H68" s="104">
        <v>0.0019587962962962966</v>
      </c>
      <c r="I68" s="104">
        <v>3.449074074074074E-05</v>
      </c>
      <c r="J68" s="120">
        <f t="shared" si="7"/>
        <v>0.0019243055555555558</v>
      </c>
      <c r="K68" s="118"/>
      <c r="L68" s="99">
        <v>2</v>
      </c>
      <c r="M68" s="99"/>
      <c r="N68" s="99"/>
      <c r="O68" s="99"/>
      <c r="P68" s="99"/>
      <c r="Q68" s="99"/>
      <c r="R68" s="99">
        <v>2</v>
      </c>
      <c r="S68" s="99"/>
      <c r="T68" s="99"/>
      <c r="U68" s="99"/>
      <c r="V68" s="99"/>
      <c r="W68" s="99"/>
      <c r="X68" s="99"/>
      <c r="Y68" s="99"/>
      <c r="Z68" s="99">
        <v>2</v>
      </c>
      <c r="AA68" s="99"/>
      <c r="AB68" s="99"/>
      <c r="AC68" s="105">
        <f t="shared" si="8"/>
        <v>6</v>
      </c>
      <c r="AD68" s="106">
        <v>164.26</v>
      </c>
      <c r="AE68" s="121">
        <f t="shared" si="9"/>
        <v>170.26</v>
      </c>
      <c r="AF68" s="104">
        <v>0.013074768518518519</v>
      </c>
      <c r="AG68" s="104">
        <v>0.011144212962962965</v>
      </c>
      <c r="AH68" s="107">
        <f t="shared" si="10"/>
        <v>0.0019305555555555534</v>
      </c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105">
        <f t="shared" si="11"/>
        <v>0</v>
      </c>
      <c r="BB68" s="106">
        <v>164.8</v>
      </c>
      <c r="BC68" s="121">
        <f t="shared" si="12"/>
        <v>164.8</v>
      </c>
      <c r="BD68" s="112">
        <f t="shared" si="13"/>
        <v>164.8</v>
      </c>
      <c r="BE68" s="99">
        <v>52</v>
      </c>
    </row>
    <row r="69" spans="1:57" ht="15" customHeight="1">
      <c r="A69" s="99">
        <v>53</v>
      </c>
      <c r="B69" s="101" t="s">
        <v>32</v>
      </c>
      <c r="C69" s="100">
        <v>30</v>
      </c>
      <c r="D69" s="133" t="s">
        <v>169</v>
      </c>
      <c r="E69" s="102">
        <v>2002</v>
      </c>
      <c r="F69" s="109" t="s">
        <v>3</v>
      </c>
      <c r="G69" s="102" t="s">
        <v>167</v>
      </c>
      <c r="H69" s="104">
        <v>0.03740914351851852</v>
      </c>
      <c r="I69" s="104">
        <v>0.035464583333333334</v>
      </c>
      <c r="J69" s="120">
        <f t="shared" si="7"/>
        <v>0.0019445601851851846</v>
      </c>
      <c r="K69" s="93"/>
      <c r="L69" s="102"/>
      <c r="M69" s="102"/>
      <c r="N69" s="102">
        <v>2</v>
      </c>
      <c r="O69" s="102"/>
      <c r="P69" s="102"/>
      <c r="Q69" s="102"/>
      <c r="R69" s="102"/>
      <c r="S69" s="102"/>
      <c r="T69" s="102">
        <v>2</v>
      </c>
      <c r="U69" s="102"/>
      <c r="V69" s="102"/>
      <c r="W69" s="102"/>
      <c r="X69" s="102">
        <v>2</v>
      </c>
      <c r="Y69" s="102"/>
      <c r="Z69" s="102">
        <v>2</v>
      </c>
      <c r="AA69" s="102"/>
      <c r="AB69" s="102"/>
      <c r="AC69" s="105">
        <f t="shared" si="8"/>
        <v>8</v>
      </c>
      <c r="AD69" s="112">
        <v>168.01</v>
      </c>
      <c r="AE69" s="121">
        <f t="shared" si="9"/>
        <v>176.01</v>
      </c>
      <c r="AF69" s="104">
        <v>0.007506481481481481</v>
      </c>
      <c r="AG69" s="104">
        <v>0.005603703703703704</v>
      </c>
      <c r="AH69" s="107">
        <f t="shared" si="10"/>
        <v>0.0019027777777777775</v>
      </c>
      <c r="AI69" s="102"/>
      <c r="AJ69" s="102"/>
      <c r="AK69" s="102"/>
      <c r="AL69" s="102"/>
      <c r="AM69" s="102"/>
      <c r="AN69" s="102"/>
      <c r="AO69" s="102"/>
      <c r="AP69" s="102">
        <v>2</v>
      </c>
      <c r="AQ69" s="102"/>
      <c r="AR69" s="102"/>
      <c r="AS69" s="102"/>
      <c r="AT69" s="102"/>
      <c r="AU69" s="102"/>
      <c r="AV69" s="102"/>
      <c r="AW69" s="102"/>
      <c r="AX69" s="102"/>
      <c r="AY69" s="102">
        <v>2</v>
      </c>
      <c r="AZ69" s="102"/>
      <c r="BA69" s="105">
        <f t="shared" si="11"/>
        <v>4</v>
      </c>
      <c r="BB69" s="102">
        <v>164.4</v>
      </c>
      <c r="BC69" s="121">
        <f t="shared" si="12"/>
        <v>168.4</v>
      </c>
      <c r="BD69" s="112">
        <f t="shared" si="13"/>
        <v>168.4</v>
      </c>
      <c r="BE69" s="99">
        <v>53</v>
      </c>
    </row>
    <row r="70" spans="1:57" ht="15" customHeight="1">
      <c r="A70" s="99">
        <v>54</v>
      </c>
      <c r="B70" s="101" t="s">
        <v>32</v>
      </c>
      <c r="C70" s="100">
        <v>60</v>
      </c>
      <c r="D70" s="135" t="s">
        <v>232</v>
      </c>
      <c r="E70" s="111">
        <v>2000</v>
      </c>
      <c r="F70" s="111" t="s">
        <v>174</v>
      </c>
      <c r="G70" s="103" t="s">
        <v>7</v>
      </c>
      <c r="H70" s="104">
        <v>0.01728483796296296</v>
      </c>
      <c r="I70" s="104">
        <v>0.015317476851851851</v>
      </c>
      <c r="J70" s="120">
        <f t="shared" si="7"/>
        <v>0.001967361111111109</v>
      </c>
      <c r="K70" s="118"/>
      <c r="L70" s="99">
        <v>2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>
        <v>2</v>
      </c>
      <c r="Y70" s="99"/>
      <c r="Z70" s="99"/>
      <c r="AA70" s="99"/>
      <c r="AB70" s="99"/>
      <c r="AC70" s="105">
        <f t="shared" si="8"/>
        <v>4</v>
      </c>
      <c r="AD70" s="106">
        <v>169.98</v>
      </c>
      <c r="AE70" s="121">
        <f t="shared" si="9"/>
        <v>173.98</v>
      </c>
      <c r="AF70" s="104">
        <v>0.028300000000000002</v>
      </c>
      <c r="AG70" s="104">
        <v>0.026443055555555556</v>
      </c>
      <c r="AH70" s="107">
        <f t="shared" si="10"/>
        <v>0.0018569444444444458</v>
      </c>
      <c r="AI70" s="99"/>
      <c r="AJ70" s="99">
        <v>2</v>
      </c>
      <c r="AK70" s="99"/>
      <c r="AL70" s="99"/>
      <c r="AM70" s="99"/>
      <c r="AN70" s="99"/>
      <c r="AO70" s="99"/>
      <c r="AP70" s="99">
        <v>2</v>
      </c>
      <c r="AQ70" s="99"/>
      <c r="AR70" s="99"/>
      <c r="AS70" s="99"/>
      <c r="AT70" s="99"/>
      <c r="AU70" s="99"/>
      <c r="AV70" s="99">
        <v>2</v>
      </c>
      <c r="AW70" s="99">
        <v>2</v>
      </c>
      <c r="AX70" s="99"/>
      <c r="AY70" s="99"/>
      <c r="AZ70" s="99"/>
      <c r="BA70" s="105">
        <f t="shared" si="11"/>
        <v>8</v>
      </c>
      <c r="BB70" s="105">
        <v>160.44</v>
      </c>
      <c r="BC70" s="121">
        <f t="shared" si="12"/>
        <v>168.44</v>
      </c>
      <c r="BD70" s="112">
        <f t="shared" si="13"/>
        <v>168.44</v>
      </c>
      <c r="BE70" s="99">
        <v>54</v>
      </c>
    </row>
    <row r="71" spans="1:57" ht="15" customHeight="1">
      <c r="A71" s="99">
        <v>55</v>
      </c>
      <c r="B71" s="101" t="s">
        <v>32</v>
      </c>
      <c r="C71" s="100">
        <v>83</v>
      </c>
      <c r="D71" s="135" t="s">
        <v>235</v>
      </c>
      <c r="E71" s="111">
        <v>1999</v>
      </c>
      <c r="F71" s="111" t="s">
        <v>174</v>
      </c>
      <c r="G71" s="103">
        <v>3</v>
      </c>
      <c r="H71" s="104">
        <v>0.03482384259259259</v>
      </c>
      <c r="I71" s="104">
        <v>0.03267928240740741</v>
      </c>
      <c r="J71" s="120">
        <f t="shared" si="7"/>
        <v>0.0021445601851851764</v>
      </c>
      <c r="K71" s="118"/>
      <c r="L71" s="99">
        <v>50</v>
      </c>
      <c r="M71" s="99"/>
      <c r="N71" s="99"/>
      <c r="O71" s="99">
        <v>2</v>
      </c>
      <c r="P71" s="99"/>
      <c r="Q71" s="99"/>
      <c r="R71" s="99"/>
      <c r="S71" s="99"/>
      <c r="T71" s="99"/>
      <c r="U71" s="99"/>
      <c r="V71" s="99">
        <v>2</v>
      </c>
      <c r="W71" s="99"/>
      <c r="X71" s="99"/>
      <c r="Y71" s="99"/>
      <c r="Z71" s="99">
        <v>2</v>
      </c>
      <c r="AA71" s="99"/>
      <c r="AB71" s="99"/>
      <c r="AC71" s="105">
        <f t="shared" si="8"/>
        <v>56</v>
      </c>
      <c r="AD71" s="106">
        <v>185.29</v>
      </c>
      <c r="AE71" s="121">
        <f t="shared" si="9"/>
        <v>241.29</v>
      </c>
      <c r="AF71" s="104">
        <v>0.00399375</v>
      </c>
      <c r="AG71" s="104">
        <v>0.002134375</v>
      </c>
      <c r="AH71" s="107">
        <f t="shared" si="10"/>
        <v>0.001859375</v>
      </c>
      <c r="AI71" s="99"/>
      <c r="AJ71" s="99">
        <v>2</v>
      </c>
      <c r="AK71" s="99"/>
      <c r="AL71" s="99">
        <v>2</v>
      </c>
      <c r="AM71" s="99"/>
      <c r="AN71" s="99"/>
      <c r="AO71" s="99"/>
      <c r="AP71" s="99">
        <v>2</v>
      </c>
      <c r="AQ71" s="99"/>
      <c r="AR71" s="99">
        <v>2</v>
      </c>
      <c r="AS71" s="99"/>
      <c r="AT71" s="99"/>
      <c r="AU71" s="99"/>
      <c r="AV71" s="99"/>
      <c r="AW71" s="99"/>
      <c r="AX71" s="99"/>
      <c r="AY71" s="99"/>
      <c r="AZ71" s="99"/>
      <c r="BA71" s="105">
        <f t="shared" si="11"/>
        <v>8</v>
      </c>
      <c r="BB71" s="105">
        <v>160.65</v>
      </c>
      <c r="BC71" s="121">
        <f t="shared" si="12"/>
        <v>168.65</v>
      </c>
      <c r="BD71" s="112">
        <f t="shared" si="13"/>
        <v>168.65</v>
      </c>
      <c r="BE71" s="99">
        <v>55</v>
      </c>
    </row>
    <row r="72" spans="1:57" ht="15" customHeight="1">
      <c r="A72" s="99">
        <v>56</v>
      </c>
      <c r="B72" s="101" t="s">
        <v>32</v>
      </c>
      <c r="C72" s="100">
        <v>56</v>
      </c>
      <c r="D72" s="134" t="s">
        <v>158</v>
      </c>
      <c r="E72" s="109">
        <v>2002</v>
      </c>
      <c r="F72" s="102" t="s">
        <v>174</v>
      </c>
      <c r="G72" s="109" t="s">
        <v>146</v>
      </c>
      <c r="H72" s="104">
        <v>0.01445023148148148</v>
      </c>
      <c r="I72" s="104">
        <v>0.01254375</v>
      </c>
      <c r="J72" s="120">
        <f t="shared" si="7"/>
        <v>0.0019064814814814812</v>
      </c>
      <c r="K72" s="93"/>
      <c r="L72" s="102">
        <v>2</v>
      </c>
      <c r="M72" s="102"/>
      <c r="N72" s="102"/>
      <c r="O72" s="102"/>
      <c r="P72" s="102"/>
      <c r="Q72" s="102"/>
      <c r="R72" s="102">
        <v>2</v>
      </c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5">
        <f t="shared" si="8"/>
        <v>4</v>
      </c>
      <c r="AD72" s="102">
        <v>164.72</v>
      </c>
      <c r="AE72" s="121">
        <f t="shared" si="9"/>
        <v>168.72</v>
      </c>
      <c r="AF72" s="104">
        <v>0.025555208333333333</v>
      </c>
      <c r="AG72" s="104">
        <v>0.023659953703703704</v>
      </c>
      <c r="AH72" s="107">
        <f t="shared" si="10"/>
        <v>0.0018952546296296287</v>
      </c>
      <c r="AI72" s="102"/>
      <c r="AJ72" s="102"/>
      <c r="AK72" s="102"/>
      <c r="AL72" s="102"/>
      <c r="AM72" s="102"/>
      <c r="AN72" s="102">
        <v>2</v>
      </c>
      <c r="AO72" s="102"/>
      <c r="AP72" s="102"/>
      <c r="AQ72" s="102">
        <v>2</v>
      </c>
      <c r="AR72" s="102">
        <v>2</v>
      </c>
      <c r="AS72" s="102"/>
      <c r="AT72" s="102"/>
      <c r="AU72" s="102"/>
      <c r="AV72" s="102"/>
      <c r="AW72" s="102"/>
      <c r="AX72" s="102"/>
      <c r="AY72" s="102"/>
      <c r="AZ72" s="102"/>
      <c r="BA72" s="105">
        <f t="shared" si="11"/>
        <v>6</v>
      </c>
      <c r="BB72" s="102">
        <v>163.75</v>
      </c>
      <c r="BC72" s="121">
        <f t="shared" si="12"/>
        <v>169.75</v>
      </c>
      <c r="BD72" s="112">
        <f t="shared" si="13"/>
        <v>168.72</v>
      </c>
      <c r="BE72" s="99">
        <v>56</v>
      </c>
    </row>
    <row r="73" spans="1:57" ht="15" customHeight="1">
      <c r="A73" s="99">
        <v>57</v>
      </c>
      <c r="B73" s="101" t="s">
        <v>32</v>
      </c>
      <c r="C73" s="100">
        <v>5</v>
      </c>
      <c r="D73" s="134" t="s">
        <v>120</v>
      </c>
      <c r="E73" s="109">
        <v>1999</v>
      </c>
      <c r="F73" s="109" t="s">
        <v>3</v>
      </c>
      <c r="G73" s="109" t="s">
        <v>141</v>
      </c>
      <c r="H73" s="104">
        <v>0.08379618055555556</v>
      </c>
      <c r="I73" s="104">
        <v>0.014624305555555557</v>
      </c>
      <c r="J73" s="120">
        <f t="shared" si="7"/>
        <v>0.069171875</v>
      </c>
      <c r="K73" s="118"/>
      <c r="L73" s="99"/>
      <c r="M73" s="99"/>
      <c r="N73" s="99"/>
      <c r="O73" s="99"/>
      <c r="P73" s="99"/>
      <c r="Q73" s="99">
        <v>50</v>
      </c>
      <c r="R73" s="99">
        <v>2</v>
      </c>
      <c r="S73" s="99"/>
      <c r="T73" s="99">
        <v>2</v>
      </c>
      <c r="U73" s="99"/>
      <c r="V73" s="99"/>
      <c r="W73" s="99"/>
      <c r="X73" s="99"/>
      <c r="Y73" s="99"/>
      <c r="Z73" s="99"/>
      <c r="AA73" s="99"/>
      <c r="AB73" s="99"/>
      <c r="AC73" s="105">
        <f t="shared" si="8"/>
        <v>54</v>
      </c>
      <c r="AD73" s="106">
        <v>9999.99</v>
      </c>
      <c r="AE73" s="121">
        <f t="shared" si="9"/>
        <v>10053.99</v>
      </c>
      <c r="AF73" s="104">
        <v>0.02896041666666667</v>
      </c>
      <c r="AG73" s="104">
        <v>0.027095833333333333</v>
      </c>
      <c r="AH73" s="107">
        <f t="shared" si="10"/>
        <v>0.0018645833333333361</v>
      </c>
      <c r="AI73" s="99"/>
      <c r="AJ73" s="99"/>
      <c r="AK73" s="99"/>
      <c r="AL73" s="99"/>
      <c r="AM73" s="99"/>
      <c r="AN73" s="99"/>
      <c r="AO73" s="99"/>
      <c r="AP73" s="99">
        <v>2</v>
      </c>
      <c r="AQ73" s="99"/>
      <c r="AR73" s="99"/>
      <c r="AS73" s="99"/>
      <c r="AT73" s="99">
        <v>2</v>
      </c>
      <c r="AU73" s="99"/>
      <c r="AV73" s="99"/>
      <c r="AW73" s="99"/>
      <c r="AX73" s="99">
        <v>2</v>
      </c>
      <c r="AY73" s="99"/>
      <c r="AZ73" s="99">
        <v>2</v>
      </c>
      <c r="BA73" s="105">
        <f t="shared" si="11"/>
        <v>8</v>
      </c>
      <c r="BB73" s="106">
        <v>161.1</v>
      </c>
      <c r="BC73" s="121">
        <f t="shared" si="12"/>
        <v>169.1</v>
      </c>
      <c r="BD73" s="112">
        <f t="shared" si="13"/>
        <v>169.1</v>
      </c>
      <c r="BE73" s="99">
        <v>57</v>
      </c>
    </row>
    <row r="74" spans="1:57" ht="15" customHeight="1">
      <c r="A74" s="99">
        <v>58</v>
      </c>
      <c r="B74" s="101" t="s">
        <v>32</v>
      </c>
      <c r="C74" s="100">
        <v>92</v>
      </c>
      <c r="D74" s="134" t="s">
        <v>63</v>
      </c>
      <c r="E74" s="109">
        <v>2006</v>
      </c>
      <c r="F74" s="102" t="s">
        <v>3</v>
      </c>
      <c r="G74" s="109">
        <v>3</v>
      </c>
      <c r="H74" s="104">
        <v>2.5000810185185185</v>
      </c>
      <c r="I74" s="104">
        <v>0.03962488425925926</v>
      </c>
      <c r="J74" s="120">
        <f t="shared" si="7"/>
        <v>2.460456134259259</v>
      </c>
      <c r="K74" s="93"/>
      <c r="L74" s="102">
        <v>2</v>
      </c>
      <c r="M74" s="102"/>
      <c r="N74" s="102"/>
      <c r="O74" s="102"/>
      <c r="P74" s="102"/>
      <c r="Q74" s="102"/>
      <c r="R74" s="102">
        <v>2</v>
      </c>
      <c r="S74" s="102"/>
      <c r="T74" s="102"/>
      <c r="U74" s="102"/>
      <c r="V74" s="102"/>
      <c r="W74" s="102"/>
      <c r="X74" s="102">
        <v>2</v>
      </c>
      <c r="Y74" s="102"/>
      <c r="Z74" s="102"/>
      <c r="AA74" s="102"/>
      <c r="AB74" s="102"/>
      <c r="AC74" s="105">
        <f t="shared" si="8"/>
        <v>6</v>
      </c>
      <c r="AD74" s="102">
        <v>183.41</v>
      </c>
      <c r="AE74" s="121">
        <f t="shared" si="9"/>
        <v>189.41</v>
      </c>
      <c r="AF74" s="104">
        <v>0.010396296296296296</v>
      </c>
      <c r="AG74" s="104">
        <v>0.00839513888888889</v>
      </c>
      <c r="AH74" s="107">
        <f t="shared" si="10"/>
        <v>0.0020011574074074064</v>
      </c>
      <c r="AI74" s="102"/>
      <c r="AJ74" s="102"/>
      <c r="AK74" s="102"/>
      <c r="AL74" s="102"/>
      <c r="AM74" s="102"/>
      <c r="AN74" s="102">
        <v>2</v>
      </c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5">
        <f t="shared" si="11"/>
        <v>2</v>
      </c>
      <c r="BB74" s="102">
        <v>172.9</v>
      </c>
      <c r="BC74" s="121">
        <f t="shared" si="12"/>
        <v>174.9</v>
      </c>
      <c r="BD74" s="112">
        <f t="shared" si="13"/>
        <v>174.9</v>
      </c>
      <c r="BE74" s="99">
        <v>58</v>
      </c>
    </row>
    <row r="75" spans="1:57" ht="15" customHeight="1">
      <c r="A75" s="99">
        <v>59</v>
      </c>
      <c r="B75" s="101" t="s">
        <v>32</v>
      </c>
      <c r="C75" s="100">
        <v>14</v>
      </c>
      <c r="D75" s="134" t="s">
        <v>105</v>
      </c>
      <c r="E75" s="109">
        <v>2006</v>
      </c>
      <c r="F75" s="102" t="s">
        <v>5</v>
      </c>
      <c r="G75" s="103" t="s">
        <v>7</v>
      </c>
      <c r="H75" s="104">
        <v>0.024561921296296294</v>
      </c>
      <c r="I75" s="104">
        <v>0.022252546296296295</v>
      </c>
      <c r="J75" s="120">
        <f t="shared" si="7"/>
        <v>0.002309374999999999</v>
      </c>
      <c r="K75" s="93"/>
      <c r="L75" s="102">
        <v>2</v>
      </c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5">
        <f t="shared" si="8"/>
        <v>2</v>
      </c>
      <c r="AD75" s="102">
        <v>199.53</v>
      </c>
      <c r="AE75" s="121">
        <f t="shared" si="9"/>
        <v>201.53</v>
      </c>
      <c r="AF75" s="104">
        <v>0.03603252314814815</v>
      </c>
      <c r="AG75" s="104">
        <v>0.034051851851851854</v>
      </c>
      <c r="AH75" s="107">
        <f t="shared" si="10"/>
        <v>0.0019806712962962963</v>
      </c>
      <c r="AI75" s="102"/>
      <c r="AJ75" s="102"/>
      <c r="AK75" s="102"/>
      <c r="AL75" s="102">
        <v>2</v>
      </c>
      <c r="AM75" s="102"/>
      <c r="AN75" s="102"/>
      <c r="AO75" s="102"/>
      <c r="AP75" s="102">
        <v>2</v>
      </c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5">
        <f t="shared" si="11"/>
        <v>4</v>
      </c>
      <c r="BB75" s="112">
        <v>171.13</v>
      </c>
      <c r="BC75" s="121">
        <f t="shared" si="12"/>
        <v>175.13</v>
      </c>
      <c r="BD75" s="112">
        <f t="shared" si="13"/>
        <v>175.13</v>
      </c>
      <c r="BE75" s="99">
        <v>59</v>
      </c>
    </row>
    <row r="76" spans="1:57" ht="15" customHeight="1">
      <c r="A76" s="99">
        <v>60</v>
      </c>
      <c r="B76" s="101" t="s">
        <v>32</v>
      </c>
      <c r="C76" s="100">
        <v>1</v>
      </c>
      <c r="D76" s="133" t="s">
        <v>81</v>
      </c>
      <c r="E76" s="102">
        <v>2007</v>
      </c>
      <c r="F76" s="102" t="s">
        <v>73</v>
      </c>
      <c r="G76" s="103" t="s">
        <v>186</v>
      </c>
      <c r="H76" s="104">
        <v>0.011174305555555555</v>
      </c>
      <c r="I76" s="104">
        <v>0.0090875</v>
      </c>
      <c r="J76" s="120">
        <f t="shared" si="7"/>
        <v>0.0020868055555555553</v>
      </c>
      <c r="K76" s="93">
        <v>2</v>
      </c>
      <c r="L76" s="102"/>
      <c r="M76" s="102"/>
      <c r="N76" s="102"/>
      <c r="O76" s="102"/>
      <c r="P76" s="102"/>
      <c r="Q76" s="102">
        <v>50</v>
      </c>
      <c r="R76" s="102"/>
      <c r="S76" s="102">
        <v>2</v>
      </c>
      <c r="T76" s="102"/>
      <c r="U76" s="102">
        <v>2</v>
      </c>
      <c r="V76" s="102"/>
      <c r="W76" s="102"/>
      <c r="X76" s="102"/>
      <c r="Y76" s="102"/>
      <c r="Z76" s="102"/>
      <c r="AA76" s="102">
        <v>2</v>
      </c>
      <c r="AB76" s="102"/>
      <c r="AC76" s="105">
        <f t="shared" si="8"/>
        <v>58</v>
      </c>
      <c r="AD76" s="102">
        <v>180.3</v>
      </c>
      <c r="AE76" s="121">
        <f t="shared" si="9"/>
        <v>238.3</v>
      </c>
      <c r="AF76" s="104">
        <v>0.02357673611111111</v>
      </c>
      <c r="AG76" s="104">
        <v>0.021563888888888886</v>
      </c>
      <c r="AH76" s="107">
        <f t="shared" si="10"/>
        <v>0.002012847222222225</v>
      </c>
      <c r="AI76" s="102"/>
      <c r="AJ76" s="102">
        <v>2</v>
      </c>
      <c r="AK76" s="102"/>
      <c r="AL76" s="102"/>
      <c r="AM76" s="102"/>
      <c r="AN76" s="102"/>
      <c r="AO76" s="102"/>
      <c r="AP76" s="102"/>
      <c r="AQ76" s="102"/>
      <c r="AR76" s="102">
        <v>2</v>
      </c>
      <c r="AS76" s="102">
        <v>2</v>
      </c>
      <c r="AT76" s="102"/>
      <c r="AU76" s="102"/>
      <c r="AV76" s="102"/>
      <c r="AW76" s="102">
        <v>2</v>
      </c>
      <c r="AX76" s="102"/>
      <c r="AY76" s="102"/>
      <c r="AZ76" s="102"/>
      <c r="BA76" s="105">
        <f t="shared" si="11"/>
        <v>8</v>
      </c>
      <c r="BB76" s="102">
        <v>173.91</v>
      </c>
      <c r="BC76" s="121">
        <f t="shared" si="12"/>
        <v>181.91</v>
      </c>
      <c r="BD76" s="112">
        <f t="shared" si="13"/>
        <v>181.91</v>
      </c>
      <c r="BE76" s="99">
        <v>60</v>
      </c>
    </row>
    <row r="77" spans="1:57" ht="15" customHeight="1">
      <c r="A77" s="99">
        <v>61</v>
      </c>
      <c r="B77" s="101" t="s">
        <v>32</v>
      </c>
      <c r="C77" s="100">
        <v>20</v>
      </c>
      <c r="D77" s="136" t="s">
        <v>281</v>
      </c>
      <c r="E77" s="117">
        <v>2001</v>
      </c>
      <c r="F77" s="102" t="s">
        <v>5</v>
      </c>
      <c r="G77" s="103" t="s">
        <v>7</v>
      </c>
      <c r="H77" s="104">
        <v>0.04166655092592592</v>
      </c>
      <c r="I77" s="104">
        <v>0.027120254629629633</v>
      </c>
      <c r="J77" s="120">
        <f t="shared" si="7"/>
        <v>0.01454629629629629</v>
      </c>
      <c r="K77" s="93"/>
      <c r="L77" s="102">
        <v>2</v>
      </c>
      <c r="M77" s="102">
        <v>2</v>
      </c>
      <c r="N77" s="102"/>
      <c r="O77" s="102"/>
      <c r="P77" s="102"/>
      <c r="Q77" s="102"/>
      <c r="R77" s="102">
        <v>50</v>
      </c>
      <c r="S77" s="102"/>
      <c r="T77" s="102">
        <v>2</v>
      </c>
      <c r="U77" s="102"/>
      <c r="V77" s="102"/>
      <c r="W77" s="102"/>
      <c r="X77" s="102"/>
      <c r="Y77" s="102">
        <v>50</v>
      </c>
      <c r="Z77" s="102">
        <v>50</v>
      </c>
      <c r="AA77" s="102">
        <v>50</v>
      </c>
      <c r="AB77" s="102">
        <v>50</v>
      </c>
      <c r="AC77" s="105">
        <f t="shared" si="8"/>
        <v>256</v>
      </c>
      <c r="AD77" s="102">
        <v>999.99</v>
      </c>
      <c r="AE77" s="121">
        <f t="shared" si="9"/>
        <v>1255.99</v>
      </c>
      <c r="AF77" s="104">
        <v>0.040885185185185184</v>
      </c>
      <c r="AG77" s="104">
        <v>0.038934027777777776</v>
      </c>
      <c r="AH77" s="107">
        <f t="shared" si="10"/>
        <v>0.0019511574074074084</v>
      </c>
      <c r="AI77" s="102"/>
      <c r="AJ77" s="102"/>
      <c r="AK77" s="102"/>
      <c r="AL77" s="102">
        <v>2</v>
      </c>
      <c r="AM77" s="102"/>
      <c r="AN77" s="102">
        <v>2</v>
      </c>
      <c r="AO77" s="102"/>
      <c r="AP77" s="102">
        <v>2</v>
      </c>
      <c r="AQ77" s="102"/>
      <c r="AR77" s="102"/>
      <c r="AS77" s="102">
        <v>2</v>
      </c>
      <c r="AT77" s="102">
        <v>2</v>
      </c>
      <c r="AU77" s="102"/>
      <c r="AV77" s="102"/>
      <c r="AW77" s="102">
        <v>2</v>
      </c>
      <c r="AX77" s="102">
        <v>2</v>
      </c>
      <c r="AY77" s="102">
        <v>2</v>
      </c>
      <c r="AZ77" s="102"/>
      <c r="BA77" s="105">
        <f t="shared" si="11"/>
        <v>16</v>
      </c>
      <c r="BB77" s="102">
        <v>168.58</v>
      </c>
      <c r="BC77" s="121">
        <f t="shared" si="12"/>
        <v>184.58</v>
      </c>
      <c r="BD77" s="112">
        <f t="shared" si="13"/>
        <v>184.58</v>
      </c>
      <c r="BE77" s="99">
        <v>61</v>
      </c>
    </row>
    <row r="78" spans="1:57" ht="15" customHeight="1">
      <c r="A78" s="99">
        <v>62</v>
      </c>
      <c r="B78" s="101" t="s">
        <v>32</v>
      </c>
      <c r="C78" s="100">
        <v>32</v>
      </c>
      <c r="D78" s="135" t="s">
        <v>229</v>
      </c>
      <c r="E78" s="111">
        <v>2002</v>
      </c>
      <c r="F78" s="111" t="s">
        <v>174</v>
      </c>
      <c r="G78" s="103" t="s">
        <v>7</v>
      </c>
      <c r="H78" s="104">
        <v>0.0389244212962963</v>
      </c>
      <c r="I78" s="104">
        <v>0.03685</v>
      </c>
      <c r="J78" s="120">
        <f t="shared" si="7"/>
        <v>0.0020744212962963</v>
      </c>
      <c r="K78" s="93"/>
      <c r="L78" s="102">
        <v>2</v>
      </c>
      <c r="M78" s="102"/>
      <c r="N78" s="102"/>
      <c r="O78" s="102">
        <v>2</v>
      </c>
      <c r="P78" s="102"/>
      <c r="Q78" s="102">
        <v>2</v>
      </c>
      <c r="R78" s="102"/>
      <c r="S78" s="102"/>
      <c r="T78" s="102"/>
      <c r="U78" s="102"/>
      <c r="V78" s="102">
        <v>2</v>
      </c>
      <c r="W78" s="102"/>
      <c r="X78" s="102">
        <v>2</v>
      </c>
      <c r="Y78" s="102"/>
      <c r="Z78" s="102"/>
      <c r="AA78" s="102"/>
      <c r="AB78" s="102"/>
      <c r="AC78" s="105">
        <f t="shared" si="8"/>
        <v>10</v>
      </c>
      <c r="AD78" s="102">
        <v>179.23</v>
      </c>
      <c r="AE78" s="121">
        <f t="shared" si="9"/>
        <v>189.23</v>
      </c>
      <c r="AF78" s="104">
        <v>0.008679166666666667</v>
      </c>
      <c r="AG78" s="104">
        <v>0.006951967592592593</v>
      </c>
      <c r="AH78" s="107">
        <f t="shared" si="10"/>
        <v>0.0017271990740740737</v>
      </c>
      <c r="AI78" s="102"/>
      <c r="AJ78" s="102">
        <v>2</v>
      </c>
      <c r="AK78" s="102"/>
      <c r="AL78" s="102"/>
      <c r="AM78" s="102"/>
      <c r="AN78" s="102"/>
      <c r="AO78" s="102"/>
      <c r="AP78" s="102">
        <v>2</v>
      </c>
      <c r="AQ78" s="102">
        <v>2</v>
      </c>
      <c r="AR78" s="102"/>
      <c r="AS78" s="102"/>
      <c r="AT78" s="102"/>
      <c r="AU78" s="102"/>
      <c r="AV78" s="102"/>
      <c r="AW78" s="102"/>
      <c r="AX78" s="102">
        <v>2</v>
      </c>
      <c r="AY78" s="102"/>
      <c r="AZ78" s="102"/>
      <c r="BA78" s="105">
        <f t="shared" si="11"/>
        <v>8</v>
      </c>
      <c r="BB78" s="102">
        <v>194.23</v>
      </c>
      <c r="BC78" s="121">
        <f t="shared" si="12"/>
        <v>202.23</v>
      </c>
      <c r="BD78" s="112">
        <f t="shared" si="13"/>
        <v>189.23</v>
      </c>
      <c r="BE78" s="99">
        <v>62</v>
      </c>
    </row>
    <row r="79" spans="1:57" ht="15" customHeight="1">
      <c r="A79" s="99">
        <v>63</v>
      </c>
      <c r="B79" s="101" t="s">
        <v>32</v>
      </c>
      <c r="C79" s="100">
        <v>29</v>
      </c>
      <c r="D79" s="134" t="s">
        <v>125</v>
      </c>
      <c r="E79" s="109">
        <v>2003</v>
      </c>
      <c r="F79" s="102" t="s">
        <v>3</v>
      </c>
      <c r="G79" s="109" t="s">
        <v>7</v>
      </c>
      <c r="H79" s="104">
        <v>0.03702986111111111</v>
      </c>
      <c r="I79" s="104">
        <v>0.03476354166666667</v>
      </c>
      <c r="J79" s="120">
        <f t="shared" si="7"/>
        <v>0.0022663194444444423</v>
      </c>
      <c r="K79" s="93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5">
        <f t="shared" si="8"/>
        <v>0</v>
      </c>
      <c r="AD79" s="102">
        <v>195.81</v>
      </c>
      <c r="AE79" s="121">
        <f t="shared" si="9"/>
        <v>195.81</v>
      </c>
      <c r="AF79" s="104">
        <v>0.007240393518518518</v>
      </c>
      <c r="AG79" s="104">
        <v>0.004900578703703704</v>
      </c>
      <c r="AH79" s="107">
        <f t="shared" si="10"/>
        <v>0.0023398148148148145</v>
      </c>
      <c r="AI79" s="102"/>
      <c r="AJ79" s="102"/>
      <c r="AK79" s="102"/>
      <c r="AL79" s="102">
        <v>2</v>
      </c>
      <c r="AM79" s="102"/>
      <c r="AN79" s="102"/>
      <c r="AO79" s="102">
        <v>2</v>
      </c>
      <c r="AP79" s="102"/>
      <c r="AQ79" s="102"/>
      <c r="AR79" s="102"/>
      <c r="AS79" s="102"/>
      <c r="AT79" s="102"/>
      <c r="AU79" s="102"/>
      <c r="AV79" s="102"/>
      <c r="AW79" s="102"/>
      <c r="AX79" s="102">
        <v>2</v>
      </c>
      <c r="AY79" s="102"/>
      <c r="AZ79" s="102"/>
      <c r="BA79" s="105">
        <f t="shared" si="11"/>
        <v>6</v>
      </c>
      <c r="BB79" s="102">
        <v>202.16</v>
      </c>
      <c r="BC79" s="121">
        <f t="shared" si="12"/>
        <v>208.16</v>
      </c>
      <c r="BD79" s="112">
        <f t="shared" si="13"/>
        <v>195.81</v>
      </c>
      <c r="BE79" s="99">
        <v>63</v>
      </c>
    </row>
    <row r="80" spans="1:57" ht="15" customHeight="1">
      <c r="A80" s="99">
        <v>64</v>
      </c>
      <c r="B80" s="110" t="s">
        <v>32</v>
      </c>
      <c r="C80" s="100">
        <v>77</v>
      </c>
      <c r="D80" s="136" t="s">
        <v>155</v>
      </c>
      <c r="E80" s="117">
        <v>2003</v>
      </c>
      <c r="F80" s="102" t="s">
        <v>5</v>
      </c>
      <c r="G80" s="103" t="s">
        <v>7</v>
      </c>
      <c r="H80" s="104">
        <v>0.02932824074074074</v>
      </c>
      <c r="I80" s="104">
        <v>0.027113773148148144</v>
      </c>
      <c r="J80" s="120">
        <f t="shared" si="7"/>
        <v>0.0022144675925925977</v>
      </c>
      <c r="K80" s="118"/>
      <c r="L80" s="99">
        <v>2</v>
      </c>
      <c r="M80" s="99"/>
      <c r="N80" s="99">
        <v>2</v>
      </c>
      <c r="O80" s="99"/>
      <c r="P80" s="99">
        <v>2</v>
      </c>
      <c r="Q80" s="99"/>
      <c r="R80" s="99"/>
      <c r="S80" s="99"/>
      <c r="T80" s="99">
        <v>50</v>
      </c>
      <c r="U80" s="99"/>
      <c r="V80" s="99"/>
      <c r="W80" s="99"/>
      <c r="X80" s="99">
        <v>50</v>
      </c>
      <c r="Y80" s="99"/>
      <c r="Z80" s="99">
        <v>2</v>
      </c>
      <c r="AA80" s="99"/>
      <c r="AB80" s="99"/>
      <c r="AC80" s="105">
        <f t="shared" si="8"/>
        <v>108</v>
      </c>
      <c r="AD80" s="106">
        <v>191.33</v>
      </c>
      <c r="AE80" s="121">
        <f t="shared" si="9"/>
        <v>299.33000000000004</v>
      </c>
      <c r="AF80" s="104">
        <v>0.039785532407407405</v>
      </c>
      <c r="AG80" s="104">
        <v>0.037519444444444446</v>
      </c>
      <c r="AH80" s="107">
        <f t="shared" si="10"/>
        <v>0.0022660879629629593</v>
      </c>
      <c r="AI80" s="99"/>
      <c r="AJ80" s="99">
        <v>2</v>
      </c>
      <c r="AK80" s="99"/>
      <c r="AL80" s="99"/>
      <c r="AM80" s="99"/>
      <c r="AN80" s="99">
        <v>2</v>
      </c>
      <c r="AO80" s="99"/>
      <c r="AP80" s="99"/>
      <c r="AQ80" s="99"/>
      <c r="AR80" s="99">
        <v>2</v>
      </c>
      <c r="AS80" s="99"/>
      <c r="AT80" s="99">
        <v>2</v>
      </c>
      <c r="AU80" s="99"/>
      <c r="AV80" s="99">
        <v>2</v>
      </c>
      <c r="AW80" s="99"/>
      <c r="AX80" s="99">
        <v>2</v>
      </c>
      <c r="AY80" s="99"/>
      <c r="AZ80" s="99"/>
      <c r="BA80" s="105">
        <f t="shared" si="11"/>
        <v>12</v>
      </c>
      <c r="BB80" s="105">
        <v>195.79</v>
      </c>
      <c r="BC80" s="121">
        <f t="shared" si="12"/>
        <v>207.79</v>
      </c>
      <c r="BD80" s="112">
        <f t="shared" si="13"/>
        <v>207.79</v>
      </c>
      <c r="BE80" s="99">
        <v>64</v>
      </c>
    </row>
    <row r="81" spans="1:57" ht="15" customHeight="1">
      <c r="A81" s="99">
        <v>65</v>
      </c>
      <c r="B81" s="110" t="s">
        <v>32</v>
      </c>
      <c r="C81" s="100">
        <v>47</v>
      </c>
      <c r="D81" s="136" t="s">
        <v>150</v>
      </c>
      <c r="E81" s="117">
        <v>2006</v>
      </c>
      <c r="F81" s="102" t="s">
        <v>5</v>
      </c>
      <c r="G81" s="103" t="s">
        <v>7</v>
      </c>
      <c r="H81" s="104">
        <v>0.00867951388888889</v>
      </c>
      <c r="I81" s="104">
        <v>0.0063013888888888885</v>
      </c>
      <c r="J81" s="120">
        <f aca="true" t="shared" si="14" ref="J81:J101">SUM(H81-I81)</f>
        <v>0.002378125000000001</v>
      </c>
      <c r="K81" s="118"/>
      <c r="L81" s="99"/>
      <c r="M81" s="99"/>
      <c r="N81" s="99"/>
      <c r="O81" s="99"/>
      <c r="P81" s="99"/>
      <c r="Q81" s="99"/>
      <c r="R81" s="99">
        <v>2</v>
      </c>
      <c r="S81" s="99"/>
      <c r="T81" s="99"/>
      <c r="U81" s="99"/>
      <c r="V81" s="99"/>
      <c r="W81" s="99"/>
      <c r="X81" s="99"/>
      <c r="Y81" s="99"/>
      <c r="Z81" s="99">
        <v>2</v>
      </c>
      <c r="AA81" s="99"/>
      <c r="AB81" s="99">
        <v>2</v>
      </c>
      <c r="AC81" s="105">
        <f aca="true" t="shared" si="15" ref="AC81:AC101">SUM(K81+L81+M81+N81+O81+P81+Q81+R81+S81+T81+U81+V81+W81+X81+Y81+Z81+AA81+AB81)</f>
        <v>6</v>
      </c>
      <c r="AD81" s="106">
        <v>205.47</v>
      </c>
      <c r="AE81" s="121">
        <f aca="true" t="shared" si="16" ref="AE81:AE101">SUM(AC81+AD81)</f>
        <v>211.47</v>
      </c>
      <c r="AF81" s="104">
        <v>0.019618402777777776</v>
      </c>
      <c r="AG81" s="104">
        <v>0.017416898148148147</v>
      </c>
      <c r="AH81" s="107">
        <f aca="true" t="shared" si="17" ref="AH81:AH101">SUM(AF81-AG81)</f>
        <v>0.0022015046296296296</v>
      </c>
      <c r="AI81" s="99"/>
      <c r="AJ81" s="99">
        <v>2</v>
      </c>
      <c r="AK81" s="99"/>
      <c r="AL81" s="99"/>
      <c r="AM81" s="99">
        <v>2</v>
      </c>
      <c r="AN81" s="99"/>
      <c r="AO81" s="99">
        <v>2</v>
      </c>
      <c r="AP81" s="99"/>
      <c r="AQ81" s="99"/>
      <c r="AR81" s="99"/>
      <c r="AS81" s="99"/>
      <c r="AT81" s="99"/>
      <c r="AU81" s="99"/>
      <c r="AV81" s="99">
        <v>50</v>
      </c>
      <c r="AW81" s="99"/>
      <c r="AX81" s="99"/>
      <c r="AY81" s="99"/>
      <c r="AZ81" s="99"/>
      <c r="BA81" s="105">
        <f aca="true" t="shared" si="18" ref="BA81:BA101">SUM(AI81+AJ81+AK81+AL81+AM81+AN81+AO81+AP81+AQ81+AR81+AS81+AT81+AU81+AV81+AW81+AX81+AY81+AZ81)</f>
        <v>56</v>
      </c>
      <c r="BB81" s="105">
        <v>190.21</v>
      </c>
      <c r="BC81" s="121">
        <f aca="true" t="shared" si="19" ref="BC81:BC101">SUM(BA81+BB81)</f>
        <v>246.21</v>
      </c>
      <c r="BD81" s="112">
        <f aca="true" t="shared" si="20" ref="BD81:BD101">MIN(AC81+AD81,BA81+BB81)</f>
        <v>211.47</v>
      </c>
      <c r="BE81" s="99">
        <v>65</v>
      </c>
    </row>
    <row r="82" spans="1:57" ht="15" customHeight="1">
      <c r="A82" s="99">
        <v>66</v>
      </c>
      <c r="B82" s="110" t="s">
        <v>32</v>
      </c>
      <c r="C82" s="100">
        <v>46</v>
      </c>
      <c r="D82" s="136" t="s">
        <v>147</v>
      </c>
      <c r="E82" s="117">
        <v>2001</v>
      </c>
      <c r="F82" s="102" t="s">
        <v>5</v>
      </c>
      <c r="G82" s="103" t="s">
        <v>7</v>
      </c>
      <c r="H82" s="104">
        <v>0.0076569444444444445</v>
      </c>
      <c r="I82" s="104">
        <v>0.005618402777777778</v>
      </c>
      <c r="J82" s="120">
        <f t="shared" si="14"/>
        <v>0.002038541666666667</v>
      </c>
      <c r="K82" s="118"/>
      <c r="L82" s="99">
        <v>2</v>
      </c>
      <c r="M82" s="99"/>
      <c r="N82" s="99"/>
      <c r="O82" s="99">
        <v>2</v>
      </c>
      <c r="P82" s="99">
        <v>50</v>
      </c>
      <c r="Q82" s="99"/>
      <c r="R82" s="99"/>
      <c r="S82" s="99"/>
      <c r="T82" s="99"/>
      <c r="U82" s="99">
        <v>2</v>
      </c>
      <c r="V82" s="99"/>
      <c r="W82" s="99"/>
      <c r="X82" s="99">
        <v>2</v>
      </c>
      <c r="Y82" s="99"/>
      <c r="Z82" s="99">
        <v>2</v>
      </c>
      <c r="AA82" s="99"/>
      <c r="AB82" s="99">
        <v>50</v>
      </c>
      <c r="AC82" s="105">
        <f t="shared" si="15"/>
        <v>110</v>
      </c>
      <c r="AD82" s="106">
        <v>176.13</v>
      </c>
      <c r="AE82" s="121">
        <f t="shared" si="16"/>
        <v>286.13</v>
      </c>
      <c r="AF82" s="104">
        <v>0.018533680555555557</v>
      </c>
      <c r="AG82" s="104">
        <v>0.01671203703703704</v>
      </c>
      <c r="AH82" s="107">
        <f t="shared" si="17"/>
        <v>0.0018216435185185176</v>
      </c>
      <c r="AI82" s="99"/>
      <c r="AJ82" s="99">
        <v>2</v>
      </c>
      <c r="AK82" s="99"/>
      <c r="AL82" s="99"/>
      <c r="AM82" s="99">
        <v>2</v>
      </c>
      <c r="AN82" s="99">
        <v>2</v>
      </c>
      <c r="AO82" s="99">
        <v>2</v>
      </c>
      <c r="AP82" s="99"/>
      <c r="AQ82" s="99"/>
      <c r="AR82" s="99"/>
      <c r="AS82" s="99"/>
      <c r="AT82" s="99"/>
      <c r="AU82" s="99"/>
      <c r="AV82" s="99">
        <v>50</v>
      </c>
      <c r="AW82" s="99"/>
      <c r="AX82" s="99">
        <v>2</v>
      </c>
      <c r="AY82" s="99"/>
      <c r="AZ82" s="99"/>
      <c r="BA82" s="105">
        <f t="shared" si="18"/>
        <v>60</v>
      </c>
      <c r="BB82" s="105">
        <v>157.39</v>
      </c>
      <c r="BC82" s="121">
        <f t="shared" si="19"/>
        <v>217.39</v>
      </c>
      <c r="BD82" s="112">
        <f t="shared" si="20"/>
        <v>217.39</v>
      </c>
      <c r="BE82" s="99">
        <v>66</v>
      </c>
    </row>
    <row r="83" spans="1:57" ht="15" customHeight="1">
      <c r="A83" s="99">
        <v>67</v>
      </c>
      <c r="B83" s="108" t="s">
        <v>32</v>
      </c>
      <c r="C83" s="100">
        <v>34</v>
      </c>
      <c r="D83" s="135" t="s">
        <v>231</v>
      </c>
      <c r="E83" s="111">
        <v>2000</v>
      </c>
      <c r="F83" s="111" t="s">
        <v>174</v>
      </c>
      <c r="G83" s="103" t="s">
        <v>7</v>
      </c>
      <c r="H83" s="104">
        <v>0.04754490740740741</v>
      </c>
      <c r="I83" s="104">
        <v>0.03823587962962963</v>
      </c>
      <c r="J83" s="120">
        <f t="shared" si="14"/>
        <v>0.009309027777777784</v>
      </c>
      <c r="K83" s="118"/>
      <c r="L83" s="99">
        <v>2</v>
      </c>
      <c r="M83" s="99">
        <v>2</v>
      </c>
      <c r="N83" s="99"/>
      <c r="O83" s="99">
        <v>2</v>
      </c>
      <c r="P83" s="99">
        <v>50</v>
      </c>
      <c r="Q83" s="99">
        <v>2</v>
      </c>
      <c r="R83" s="99">
        <v>2</v>
      </c>
      <c r="S83" s="99"/>
      <c r="T83" s="99"/>
      <c r="U83" s="99">
        <v>2</v>
      </c>
      <c r="V83" s="99"/>
      <c r="W83" s="99"/>
      <c r="X83" s="99">
        <v>2</v>
      </c>
      <c r="Y83" s="99">
        <v>2</v>
      </c>
      <c r="Z83" s="99">
        <v>50</v>
      </c>
      <c r="AA83" s="99">
        <v>50</v>
      </c>
      <c r="AB83" s="99"/>
      <c r="AC83" s="105">
        <f t="shared" si="15"/>
        <v>166</v>
      </c>
      <c r="AD83" s="106">
        <v>804.3</v>
      </c>
      <c r="AE83" s="121">
        <f t="shared" si="16"/>
        <v>970.3</v>
      </c>
      <c r="AF83" s="104">
        <v>0.010798263888888888</v>
      </c>
      <c r="AG83" s="104">
        <v>0.008369212962962962</v>
      </c>
      <c r="AH83" s="107">
        <f t="shared" si="17"/>
        <v>0.0024290509259259265</v>
      </c>
      <c r="AI83" s="99"/>
      <c r="AJ83" s="99">
        <v>2</v>
      </c>
      <c r="AK83" s="99"/>
      <c r="AL83" s="99"/>
      <c r="AM83" s="99"/>
      <c r="AN83" s="99"/>
      <c r="AO83" s="99"/>
      <c r="AP83" s="99">
        <v>2</v>
      </c>
      <c r="AQ83" s="99">
        <v>2</v>
      </c>
      <c r="AR83" s="99"/>
      <c r="AS83" s="99">
        <v>2</v>
      </c>
      <c r="AT83" s="99"/>
      <c r="AU83" s="99"/>
      <c r="AV83" s="99"/>
      <c r="AW83" s="99"/>
      <c r="AX83" s="99"/>
      <c r="AY83" s="99"/>
      <c r="AZ83" s="99"/>
      <c r="BA83" s="105">
        <f t="shared" si="18"/>
        <v>8</v>
      </c>
      <c r="BB83" s="105">
        <v>209.87</v>
      </c>
      <c r="BC83" s="121">
        <f t="shared" si="19"/>
        <v>217.87</v>
      </c>
      <c r="BD83" s="112">
        <f t="shared" si="20"/>
        <v>217.87</v>
      </c>
      <c r="BE83" s="99">
        <v>67</v>
      </c>
    </row>
    <row r="84" spans="1:57" ht="15" customHeight="1">
      <c r="A84" s="99">
        <v>68</v>
      </c>
      <c r="B84" s="101" t="s">
        <v>32</v>
      </c>
      <c r="C84" s="100">
        <v>37</v>
      </c>
      <c r="D84" s="136" t="s">
        <v>152</v>
      </c>
      <c r="E84" s="117">
        <v>2002</v>
      </c>
      <c r="F84" s="102" t="s">
        <v>5</v>
      </c>
      <c r="G84" s="103" t="s">
        <v>7</v>
      </c>
      <c r="H84" s="104">
        <v>0.04315752314814814</v>
      </c>
      <c r="I84" s="104">
        <v>0.04102025462962963</v>
      </c>
      <c r="J84" s="120">
        <f t="shared" si="14"/>
        <v>0.0021372685185185106</v>
      </c>
      <c r="K84" s="93"/>
      <c r="L84" s="102"/>
      <c r="M84" s="102"/>
      <c r="N84" s="102"/>
      <c r="O84" s="102">
        <v>2</v>
      </c>
      <c r="P84" s="102"/>
      <c r="Q84" s="102"/>
      <c r="R84" s="102"/>
      <c r="S84" s="102"/>
      <c r="T84" s="102"/>
      <c r="U84" s="102">
        <v>2</v>
      </c>
      <c r="V84" s="102">
        <v>50</v>
      </c>
      <c r="W84" s="102"/>
      <c r="X84" s="102"/>
      <c r="Y84" s="102"/>
      <c r="Z84" s="102"/>
      <c r="AA84" s="102"/>
      <c r="AB84" s="102">
        <v>50</v>
      </c>
      <c r="AC84" s="105">
        <f t="shared" si="15"/>
        <v>104</v>
      </c>
      <c r="AD84" s="102">
        <v>184.66</v>
      </c>
      <c r="AE84" s="121">
        <f t="shared" si="16"/>
        <v>288.65999999999997</v>
      </c>
      <c r="AF84" s="104">
        <v>0.012398958333333335</v>
      </c>
      <c r="AG84" s="104">
        <v>0.010441319444444444</v>
      </c>
      <c r="AH84" s="107">
        <f t="shared" si="17"/>
        <v>0.0019576388888888907</v>
      </c>
      <c r="AI84" s="102"/>
      <c r="AJ84" s="102"/>
      <c r="AK84" s="102">
        <v>2</v>
      </c>
      <c r="AL84" s="102"/>
      <c r="AM84" s="102">
        <v>2</v>
      </c>
      <c r="AN84" s="102"/>
      <c r="AO84" s="102">
        <v>2</v>
      </c>
      <c r="AP84" s="102"/>
      <c r="AQ84" s="102"/>
      <c r="AR84" s="102"/>
      <c r="AS84" s="102"/>
      <c r="AT84" s="102">
        <v>50</v>
      </c>
      <c r="AU84" s="102"/>
      <c r="AV84" s="102"/>
      <c r="AW84" s="102"/>
      <c r="AX84" s="102"/>
      <c r="AY84" s="102"/>
      <c r="AZ84" s="102">
        <v>2</v>
      </c>
      <c r="BA84" s="105">
        <f t="shared" si="18"/>
        <v>58</v>
      </c>
      <c r="BB84" s="102">
        <v>169.14</v>
      </c>
      <c r="BC84" s="121">
        <f t="shared" si="19"/>
        <v>227.14</v>
      </c>
      <c r="BD84" s="112">
        <f t="shared" si="20"/>
        <v>227.14</v>
      </c>
      <c r="BE84" s="99">
        <v>68</v>
      </c>
    </row>
    <row r="85" spans="1:57" ht="15" customHeight="1">
      <c r="A85" s="99">
        <v>69</v>
      </c>
      <c r="B85" s="108" t="s">
        <v>32</v>
      </c>
      <c r="C85" s="100">
        <v>84</v>
      </c>
      <c r="D85" s="135" t="s">
        <v>236</v>
      </c>
      <c r="E85" s="111">
        <v>2002</v>
      </c>
      <c r="F85" s="111" t="s">
        <v>174</v>
      </c>
      <c r="G85" s="103" t="s">
        <v>7</v>
      </c>
      <c r="H85" s="104">
        <v>0.03551574074074074</v>
      </c>
      <c r="I85" s="104">
        <v>0.03337164351851852</v>
      </c>
      <c r="J85" s="120">
        <f t="shared" si="14"/>
        <v>0.0021440972222222174</v>
      </c>
      <c r="K85" s="118"/>
      <c r="L85" s="99"/>
      <c r="M85" s="99"/>
      <c r="N85" s="99"/>
      <c r="O85" s="99"/>
      <c r="P85" s="99"/>
      <c r="Q85" s="99"/>
      <c r="R85" s="99">
        <v>2</v>
      </c>
      <c r="S85" s="99"/>
      <c r="T85" s="99"/>
      <c r="U85" s="99">
        <v>50</v>
      </c>
      <c r="V85" s="99"/>
      <c r="W85" s="99"/>
      <c r="X85" s="99"/>
      <c r="Y85" s="99"/>
      <c r="Z85" s="99">
        <v>2</v>
      </c>
      <c r="AA85" s="99"/>
      <c r="AB85" s="99">
        <v>2</v>
      </c>
      <c r="AC85" s="105">
        <f t="shared" si="15"/>
        <v>56</v>
      </c>
      <c r="AD85" s="106">
        <v>185.25</v>
      </c>
      <c r="AE85" s="121">
        <f t="shared" si="16"/>
        <v>241.25</v>
      </c>
      <c r="AF85" s="104">
        <v>0.004835763888888889</v>
      </c>
      <c r="AG85" s="104">
        <v>0.002820717592592593</v>
      </c>
      <c r="AH85" s="107">
        <f t="shared" si="17"/>
        <v>0.0020150462962962956</v>
      </c>
      <c r="AI85" s="99"/>
      <c r="AJ85" s="99">
        <v>2</v>
      </c>
      <c r="AK85" s="99"/>
      <c r="AL85" s="99"/>
      <c r="AM85" s="99"/>
      <c r="AN85" s="99"/>
      <c r="AO85" s="99"/>
      <c r="AP85" s="99"/>
      <c r="AQ85" s="99"/>
      <c r="AR85" s="99">
        <v>2</v>
      </c>
      <c r="AS85" s="99"/>
      <c r="AT85" s="99"/>
      <c r="AU85" s="99"/>
      <c r="AV85" s="99">
        <v>50</v>
      </c>
      <c r="AW85" s="99"/>
      <c r="AX85" s="99">
        <v>2</v>
      </c>
      <c r="AY85" s="99">
        <v>50</v>
      </c>
      <c r="AZ85" s="99">
        <v>50</v>
      </c>
      <c r="BA85" s="105">
        <f t="shared" si="18"/>
        <v>156</v>
      </c>
      <c r="BB85" s="105">
        <v>174.1</v>
      </c>
      <c r="BC85" s="121">
        <f t="shared" si="19"/>
        <v>330.1</v>
      </c>
      <c r="BD85" s="112">
        <f t="shared" si="20"/>
        <v>241.25</v>
      </c>
      <c r="BE85" s="99">
        <v>69</v>
      </c>
    </row>
    <row r="86" spans="1:57" ht="15" customHeight="1">
      <c r="A86" s="99">
        <v>70</v>
      </c>
      <c r="B86" s="108" t="s">
        <v>32</v>
      </c>
      <c r="C86" s="100">
        <v>74</v>
      </c>
      <c r="D86" s="133" t="s">
        <v>127</v>
      </c>
      <c r="E86" s="102">
        <v>2003</v>
      </c>
      <c r="F86" s="102" t="s">
        <v>5</v>
      </c>
      <c r="G86" s="103">
        <v>2</v>
      </c>
      <c r="H86" s="104">
        <v>0.027191087962962962</v>
      </c>
      <c r="I86" s="104">
        <v>0.025009722222222225</v>
      </c>
      <c r="J86" s="120">
        <f t="shared" si="14"/>
        <v>0.002181365740740737</v>
      </c>
      <c r="K86" s="118"/>
      <c r="L86" s="99"/>
      <c r="M86" s="99"/>
      <c r="N86" s="99"/>
      <c r="O86" s="99"/>
      <c r="P86" s="99"/>
      <c r="Q86" s="99">
        <v>50</v>
      </c>
      <c r="R86" s="99"/>
      <c r="S86" s="99"/>
      <c r="T86" s="99"/>
      <c r="U86" s="99"/>
      <c r="V86" s="99"/>
      <c r="W86" s="99">
        <v>2</v>
      </c>
      <c r="X86" s="99"/>
      <c r="Y86" s="99">
        <v>2</v>
      </c>
      <c r="Z86" s="99"/>
      <c r="AA86" s="99"/>
      <c r="AB86" s="99"/>
      <c r="AC86" s="105">
        <f t="shared" si="15"/>
        <v>54</v>
      </c>
      <c r="AD86" s="106">
        <v>188.47</v>
      </c>
      <c r="AE86" s="121">
        <f t="shared" si="16"/>
        <v>242.47</v>
      </c>
      <c r="AF86" s="104">
        <v>0.03776747685185185</v>
      </c>
      <c r="AG86" s="104">
        <v>0.035453935185185186</v>
      </c>
      <c r="AH86" s="107">
        <f t="shared" si="17"/>
        <v>0.0023135416666666617</v>
      </c>
      <c r="AI86" s="99"/>
      <c r="AJ86" s="99">
        <v>2</v>
      </c>
      <c r="AK86" s="99">
        <v>2</v>
      </c>
      <c r="AL86" s="99"/>
      <c r="AM86" s="99"/>
      <c r="AN86" s="99">
        <v>2</v>
      </c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>
        <v>50</v>
      </c>
      <c r="AZ86" s="99"/>
      <c r="BA86" s="105">
        <f t="shared" si="18"/>
        <v>56</v>
      </c>
      <c r="BB86" s="105">
        <v>199.89</v>
      </c>
      <c r="BC86" s="121">
        <f t="shared" si="19"/>
        <v>255.89</v>
      </c>
      <c r="BD86" s="112">
        <f t="shared" si="20"/>
        <v>242.47</v>
      </c>
      <c r="BE86" s="99">
        <v>70</v>
      </c>
    </row>
    <row r="87" spans="1:57" ht="15" customHeight="1">
      <c r="A87" s="99">
        <v>71</v>
      </c>
      <c r="B87" s="108" t="s">
        <v>32</v>
      </c>
      <c r="C87" s="100">
        <v>42</v>
      </c>
      <c r="D87" s="133" t="s">
        <v>100</v>
      </c>
      <c r="E87" s="109">
        <v>2000</v>
      </c>
      <c r="F87" s="102" t="s">
        <v>5</v>
      </c>
      <c r="G87" s="103" t="s">
        <v>7</v>
      </c>
      <c r="H87" s="104">
        <v>0.004523611111111111</v>
      </c>
      <c r="I87" s="104">
        <v>0.002847453703703704</v>
      </c>
      <c r="J87" s="120">
        <f t="shared" si="14"/>
        <v>0.001676157407407407</v>
      </c>
      <c r="K87" s="118"/>
      <c r="L87" s="99"/>
      <c r="M87" s="99">
        <v>2</v>
      </c>
      <c r="N87" s="99"/>
      <c r="O87" s="99"/>
      <c r="P87" s="99"/>
      <c r="Q87" s="99"/>
      <c r="R87" s="99">
        <v>50</v>
      </c>
      <c r="S87" s="99"/>
      <c r="T87" s="99"/>
      <c r="U87" s="99">
        <v>2</v>
      </c>
      <c r="V87" s="99"/>
      <c r="W87" s="99">
        <v>2</v>
      </c>
      <c r="X87" s="99"/>
      <c r="Y87" s="99"/>
      <c r="Z87" s="99">
        <v>50</v>
      </c>
      <c r="AA87" s="99">
        <v>2</v>
      </c>
      <c r="AB87" s="99"/>
      <c r="AC87" s="105">
        <f t="shared" si="15"/>
        <v>108</v>
      </c>
      <c r="AD87" s="106">
        <v>144.82</v>
      </c>
      <c r="AE87" s="121">
        <f t="shared" si="16"/>
        <v>252.82</v>
      </c>
      <c r="AF87" s="104">
        <v>0.01615277777777778</v>
      </c>
      <c r="AG87" s="104">
        <v>0.013916666666666666</v>
      </c>
      <c r="AH87" s="107">
        <f t="shared" si="17"/>
        <v>0.002236111111111114</v>
      </c>
      <c r="AI87" s="99"/>
      <c r="AJ87" s="99">
        <v>2</v>
      </c>
      <c r="AK87" s="99"/>
      <c r="AL87" s="99"/>
      <c r="AM87" s="99"/>
      <c r="AN87" s="99"/>
      <c r="AO87" s="99"/>
      <c r="AP87" s="99"/>
      <c r="AQ87" s="99"/>
      <c r="AR87" s="99">
        <v>50</v>
      </c>
      <c r="AS87" s="99"/>
      <c r="AT87" s="99"/>
      <c r="AU87" s="99"/>
      <c r="AV87" s="99"/>
      <c r="AW87" s="99"/>
      <c r="AX87" s="99">
        <v>2</v>
      </c>
      <c r="AY87" s="99"/>
      <c r="AZ87" s="99"/>
      <c r="BA87" s="105">
        <f t="shared" si="18"/>
        <v>54</v>
      </c>
      <c r="BB87" s="105">
        <v>193.2</v>
      </c>
      <c r="BC87" s="121">
        <f t="shared" si="19"/>
        <v>247.2</v>
      </c>
      <c r="BD87" s="112">
        <f t="shared" si="20"/>
        <v>247.2</v>
      </c>
      <c r="BE87" s="99">
        <v>71</v>
      </c>
    </row>
    <row r="88" spans="1:57" ht="15" customHeight="1">
      <c r="A88" s="99">
        <v>72</v>
      </c>
      <c r="B88" s="108" t="s">
        <v>32</v>
      </c>
      <c r="C88" s="100">
        <v>21</v>
      </c>
      <c r="D88" s="136" t="s">
        <v>153</v>
      </c>
      <c r="E88" s="117">
        <v>2003</v>
      </c>
      <c r="F88" s="102" t="s">
        <v>5</v>
      </c>
      <c r="G88" s="103" t="s">
        <v>7</v>
      </c>
      <c r="H88" s="104">
        <v>0.031020023148148144</v>
      </c>
      <c r="I88" s="104">
        <v>0.027821180555555557</v>
      </c>
      <c r="J88" s="120">
        <f t="shared" si="14"/>
        <v>0.0031988425925925865</v>
      </c>
      <c r="K88" s="118"/>
      <c r="L88" s="99">
        <v>2</v>
      </c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>
        <v>2</v>
      </c>
      <c r="X88" s="99"/>
      <c r="Y88" s="99"/>
      <c r="Z88" s="99"/>
      <c r="AA88" s="99"/>
      <c r="AB88" s="99"/>
      <c r="AC88" s="105">
        <f t="shared" si="15"/>
        <v>4</v>
      </c>
      <c r="AD88" s="105">
        <v>276.38</v>
      </c>
      <c r="AE88" s="121">
        <f t="shared" si="16"/>
        <v>280.38</v>
      </c>
      <c r="AF88" s="104">
        <v>0.0425099537037037</v>
      </c>
      <c r="AG88" s="104">
        <v>0.03963564814814815</v>
      </c>
      <c r="AH88" s="107">
        <f t="shared" si="17"/>
        <v>0.0028743055555555536</v>
      </c>
      <c r="AI88" s="99"/>
      <c r="AJ88" s="99"/>
      <c r="AK88" s="99"/>
      <c r="AL88" s="99"/>
      <c r="AM88" s="99"/>
      <c r="AN88" s="99"/>
      <c r="AO88" s="99"/>
      <c r="AP88" s="99">
        <v>2</v>
      </c>
      <c r="AQ88" s="99"/>
      <c r="AR88" s="99"/>
      <c r="AS88" s="99"/>
      <c r="AT88" s="99"/>
      <c r="AU88" s="99"/>
      <c r="AV88" s="99">
        <v>2</v>
      </c>
      <c r="AW88" s="99"/>
      <c r="AX88" s="99"/>
      <c r="AY88" s="99"/>
      <c r="AZ88" s="99"/>
      <c r="BA88" s="105">
        <f t="shared" si="18"/>
        <v>4</v>
      </c>
      <c r="BB88" s="105">
        <v>248.34</v>
      </c>
      <c r="BC88" s="121">
        <f t="shared" si="19"/>
        <v>252.34</v>
      </c>
      <c r="BD88" s="112">
        <f t="shared" si="20"/>
        <v>252.34</v>
      </c>
      <c r="BE88" s="99">
        <v>72</v>
      </c>
    </row>
    <row r="89" spans="1:57" ht="15" customHeight="1">
      <c r="A89" s="99">
        <v>73</v>
      </c>
      <c r="B89" s="108" t="s">
        <v>32</v>
      </c>
      <c r="C89" s="100">
        <v>106</v>
      </c>
      <c r="D89" s="135" t="s">
        <v>290</v>
      </c>
      <c r="E89" s="111">
        <v>2006</v>
      </c>
      <c r="F89" s="111" t="s">
        <v>3</v>
      </c>
      <c r="G89" s="103" t="s">
        <v>7</v>
      </c>
      <c r="H89" s="104">
        <v>0.01917650462962963</v>
      </c>
      <c r="I89" s="104">
        <v>0.016713310185185185</v>
      </c>
      <c r="J89" s="120">
        <f t="shared" si="14"/>
        <v>0.002463194444444445</v>
      </c>
      <c r="K89" s="118"/>
      <c r="L89" s="99"/>
      <c r="M89" s="99">
        <v>2</v>
      </c>
      <c r="N89" s="99"/>
      <c r="O89" s="99">
        <v>2</v>
      </c>
      <c r="P89" s="99">
        <v>2</v>
      </c>
      <c r="Q89" s="99">
        <v>2</v>
      </c>
      <c r="R89" s="99"/>
      <c r="S89" s="99">
        <v>2</v>
      </c>
      <c r="T89" s="99">
        <v>2</v>
      </c>
      <c r="U89" s="99">
        <v>50</v>
      </c>
      <c r="V89" s="99">
        <v>2</v>
      </c>
      <c r="W89" s="99"/>
      <c r="X89" s="99"/>
      <c r="Y89" s="99"/>
      <c r="Z89" s="99"/>
      <c r="AA89" s="99">
        <v>2</v>
      </c>
      <c r="AB89" s="99"/>
      <c r="AC89" s="105">
        <f t="shared" si="15"/>
        <v>66</v>
      </c>
      <c r="AD89" s="105">
        <v>212.82</v>
      </c>
      <c r="AE89" s="121">
        <f t="shared" si="16"/>
        <v>278.82</v>
      </c>
      <c r="AF89" s="104">
        <v>0.030515046296296297</v>
      </c>
      <c r="AG89" s="104">
        <v>0.02797094907407407</v>
      </c>
      <c r="AH89" s="107">
        <f t="shared" si="17"/>
        <v>0.0025440972222222254</v>
      </c>
      <c r="AI89" s="99">
        <v>2</v>
      </c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>
        <v>50</v>
      </c>
      <c r="AW89" s="99"/>
      <c r="AX89" s="99">
        <v>2</v>
      </c>
      <c r="AY89" s="99">
        <v>50</v>
      </c>
      <c r="AZ89" s="99"/>
      <c r="BA89" s="105">
        <f t="shared" si="18"/>
        <v>104</v>
      </c>
      <c r="BB89" s="105">
        <v>219.81</v>
      </c>
      <c r="BC89" s="121">
        <f t="shared" si="19"/>
        <v>323.81</v>
      </c>
      <c r="BD89" s="112">
        <f t="shared" si="20"/>
        <v>278.82</v>
      </c>
      <c r="BE89" s="99">
        <v>73</v>
      </c>
    </row>
    <row r="90" spans="1:57" ht="15" customHeight="1">
      <c r="A90" s="99">
        <v>74</v>
      </c>
      <c r="B90" s="108" t="s">
        <v>32</v>
      </c>
      <c r="C90" s="100">
        <v>28</v>
      </c>
      <c r="D90" s="134" t="s">
        <v>159</v>
      </c>
      <c r="E90" s="109">
        <v>2001</v>
      </c>
      <c r="F90" s="102" t="s">
        <v>174</v>
      </c>
      <c r="G90" s="109" t="s">
        <v>141</v>
      </c>
      <c r="H90" s="104">
        <v>0.037494791666666666</v>
      </c>
      <c r="I90" s="104">
        <v>0.03406238425925926</v>
      </c>
      <c r="J90" s="120">
        <f t="shared" si="14"/>
        <v>0.003432407407407405</v>
      </c>
      <c r="K90" s="118"/>
      <c r="L90" s="99">
        <v>2</v>
      </c>
      <c r="M90" s="99"/>
      <c r="N90" s="99"/>
      <c r="O90" s="99"/>
      <c r="P90" s="99"/>
      <c r="Q90" s="99">
        <v>2</v>
      </c>
      <c r="R90" s="99"/>
      <c r="S90" s="99"/>
      <c r="T90" s="99">
        <v>2</v>
      </c>
      <c r="U90" s="99"/>
      <c r="V90" s="99"/>
      <c r="W90" s="99"/>
      <c r="X90" s="99"/>
      <c r="Y90" s="99"/>
      <c r="Z90" s="99"/>
      <c r="AA90" s="99"/>
      <c r="AB90" s="99"/>
      <c r="AC90" s="105">
        <f t="shared" si="15"/>
        <v>6</v>
      </c>
      <c r="AD90" s="106">
        <v>296.56</v>
      </c>
      <c r="AE90" s="121">
        <f t="shared" si="16"/>
        <v>302.56</v>
      </c>
      <c r="AF90" s="104">
        <v>0.006662731481481481</v>
      </c>
      <c r="AG90" s="104">
        <v>0.0041958333333333335</v>
      </c>
      <c r="AH90" s="107">
        <f t="shared" si="17"/>
        <v>0.0024668981481481477</v>
      </c>
      <c r="AI90" s="99"/>
      <c r="AJ90" s="99">
        <v>2</v>
      </c>
      <c r="AK90" s="99"/>
      <c r="AL90" s="99"/>
      <c r="AM90" s="99">
        <v>50</v>
      </c>
      <c r="AN90" s="99">
        <v>50</v>
      </c>
      <c r="AO90" s="99">
        <v>2</v>
      </c>
      <c r="AP90" s="99">
        <v>2</v>
      </c>
      <c r="AQ90" s="99"/>
      <c r="AR90" s="99"/>
      <c r="AS90" s="99"/>
      <c r="AT90" s="99">
        <v>50</v>
      </c>
      <c r="AU90" s="99"/>
      <c r="AV90" s="99"/>
      <c r="AW90" s="99"/>
      <c r="AX90" s="99">
        <v>2</v>
      </c>
      <c r="AY90" s="99">
        <v>50</v>
      </c>
      <c r="AZ90" s="99"/>
      <c r="BA90" s="105">
        <f t="shared" si="18"/>
        <v>208</v>
      </c>
      <c r="BB90" s="105">
        <v>213.14</v>
      </c>
      <c r="BC90" s="121">
        <f t="shared" si="19"/>
        <v>421.14</v>
      </c>
      <c r="BD90" s="112">
        <f t="shared" si="20"/>
        <v>302.56</v>
      </c>
      <c r="BE90" s="99">
        <v>74</v>
      </c>
    </row>
    <row r="91" spans="1:57" ht="15" customHeight="1">
      <c r="A91" s="99">
        <v>75</v>
      </c>
      <c r="B91" s="108" t="s">
        <v>32</v>
      </c>
      <c r="C91" s="100">
        <v>61</v>
      </c>
      <c r="D91" s="135" t="s">
        <v>233</v>
      </c>
      <c r="E91" s="111">
        <v>2003</v>
      </c>
      <c r="F91" s="111" t="s">
        <v>174</v>
      </c>
      <c r="G91" s="103" t="s">
        <v>7</v>
      </c>
      <c r="H91" s="104">
        <v>0.01871273148148148</v>
      </c>
      <c r="I91" s="104">
        <v>0.01599675925925926</v>
      </c>
      <c r="J91" s="120">
        <f t="shared" si="14"/>
        <v>0.0027159722222222203</v>
      </c>
      <c r="K91" s="118"/>
      <c r="L91" s="99"/>
      <c r="M91" s="99"/>
      <c r="N91" s="99"/>
      <c r="O91" s="99"/>
      <c r="P91" s="99">
        <v>50</v>
      </c>
      <c r="Q91" s="99">
        <v>50</v>
      </c>
      <c r="R91" s="99"/>
      <c r="S91" s="99">
        <v>2</v>
      </c>
      <c r="T91" s="99">
        <v>50</v>
      </c>
      <c r="U91" s="99">
        <v>2</v>
      </c>
      <c r="V91" s="99"/>
      <c r="W91" s="99"/>
      <c r="X91" s="99">
        <v>2</v>
      </c>
      <c r="Y91" s="99"/>
      <c r="Z91" s="99">
        <v>50</v>
      </c>
      <c r="AA91" s="99"/>
      <c r="AB91" s="99">
        <v>2</v>
      </c>
      <c r="AC91" s="105">
        <f t="shared" si="15"/>
        <v>208</v>
      </c>
      <c r="AD91" s="106">
        <v>234.66</v>
      </c>
      <c r="AE91" s="121">
        <f t="shared" si="16"/>
        <v>442.65999999999997</v>
      </c>
      <c r="AF91" s="104">
        <v>0.030127199074074074</v>
      </c>
      <c r="AG91" s="104">
        <v>0.027126504629629632</v>
      </c>
      <c r="AH91" s="107">
        <f t="shared" si="17"/>
        <v>0.0030006944444444413</v>
      </c>
      <c r="AI91" s="99">
        <v>2</v>
      </c>
      <c r="AJ91" s="99">
        <v>2</v>
      </c>
      <c r="AK91" s="99"/>
      <c r="AL91" s="99"/>
      <c r="AM91" s="99"/>
      <c r="AN91" s="99">
        <v>2</v>
      </c>
      <c r="AO91" s="99">
        <v>50</v>
      </c>
      <c r="AP91" s="99">
        <v>2</v>
      </c>
      <c r="AQ91" s="99"/>
      <c r="AR91" s="99"/>
      <c r="AS91" s="99"/>
      <c r="AT91" s="99"/>
      <c r="AU91" s="99"/>
      <c r="AV91" s="99"/>
      <c r="AW91" s="99"/>
      <c r="AX91" s="99">
        <v>2</v>
      </c>
      <c r="AY91" s="99"/>
      <c r="AZ91" s="99"/>
      <c r="BA91" s="105">
        <f t="shared" si="18"/>
        <v>60</v>
      </c>
      <c r="BB91" s="105">
        <v>259.26</v>
      </c>
      <c r="BC91" s="121">
        <f t="shared" si="19"/>
        <v>319.26</v>
      </c>
      <c r="BD91" s="112">
        <f t="shared" si="20"/>
        <v>319.26</v>
      </c>
      <c r="BE91" s="99">
        <v>75</v>
      </c>
    </row>
    <row r="92" spans="1:58" s="82" customFormat="1" ht="15" customHeight="1">
      <c r="A92" s="99">
        <v>76</v>
      </c>
      <c r="B92" s="101" t="s">
        <v>32</v>
      </c>
      <c r="C92" s="100">
        <v>45</v>
      </c>
      <c r="D92" s="136" t="s">
        <v>151</v>
      </c>
      <c r="E92" s="117">
        <v>2003</v>
      </c>
      <c r="F92" s="102" t="s">
        <v>5</v>
      </c>
      <c r="G92" s="103" t="s">
        <v>7</v>
      </c>
      <c r="H92" s="104">
        <v>0.007446643518518518</v>
      </c>
      <c r="I92" s="104">
        <v>0.004899884259259259</v>
      </c>
      <c r="J92" s="120">
        <f t="shared" si="14"/>
        <v>0.002546759259259259</v>
      </c>
      <c r="K92" s="118">
        <v>2</v>
      </c>
      <c r="L92" s="99">
        <v>2</v>
      </c>
      <c r="M92" s="99"/>
      <c r="N92" s="99"/>
      <c r="O92" s="99"/>
      <c r="P92" s="99">
        <v>50</v>
      </c>
      <c r="Q92" s="99"/>
      <c r="R92" s="99">
        <v>2</v>
      </c>
      <c r="S92" s="99"/>
      <c r="T92" s="99">
        <v>2</v>
      </c>
      <c r="U92" s="99"/>
      <c r="V92" s="99"/>
      <c r="W92" s="99"/>
      <c r="X92" s="99">
        <v>50</v>
      </c>
      <c r="Y92" s="99"/>
      <c r="Z92" s="99"/>
      <c r="AA92" s="99"/>
      <c r="AB92" s="99"/>
      <c r="AC92" s="105">
        <f t="shared" si="15"/>
        <v>108</v>
      </c>
      <c r="AD92" s="106">
        <v>220.04</v>
      </c>
      <c r="AE92" s="121">
        <f t="shared" si="16"/>
        <v>328.03999999999996</v>
      </c>
      <c r="AF92" s="104">
        <v>0.01843009259259259</v>
      </c>
      <c r="AG92" s="104">
        <v>0.01600185185185185</v>
      </c>
      <c r="AH92" s="107">
        <f t="shared" si="17"/>
        <v>0.0024282407407407412</v>
      </c>
      <c r="AI92" s="99">
        <v>2</v>
      </c>
      <c r="AJ92" s="99"/>
      <c r="AK92" s="99"/>
      <c r="AL92" s="99"/>
      <c r="AM92" s="99"/>
      <c r="AN92" s="99"/>
      <c r="AO92" s="99">
        <v>50</v>
      </c>
      <c r="AP92" s="99"/>
      <c r="AQ92" s="99"/>
      <c r="AR92" s="99"/>
      <c r="AS92" s="99"/>
      <c r="AT92" s="99">
        <v>50</v>
      </c>
      <c r="AU92" s="99"/>
      <c r="AV92" s="99">
        <v>50</v>
      </c>
      <c r="AW92" s="99"/>
      <c r="AX92" s="99"/>
      <c r="AY92" s="99"/>
      <c r="AZ92" s="99"/>
      <c r="BA92" s="105">
        <f t="shared" si="18"/>
        <v>152</v>
      </c>
      <c r="BB92" s="105">
        <v>219.8</v>
      </c>
      <c r="BC92" s="121">
        <f t="shared" si="19"/>
        <v>371.8</v>
      </c>
      <c r="BD92" s="112">
        <f t="shared" si="20"/>
        <v>328.03999999999996</v>
      </c>
      <c r="BE92" s="99">
        <v>76</v>
      </c>
      <c r="BF92" s="151"/>
    </row>
    <row r="93" spans="1:57" ht="15" customHeight="1">
      <c r="A93" s="99">
        <v>77</v>
      </c>
      <c r="B93" s="108" t="s">
        <v>32</v>
      </c>
      <c r="C93" s="100">
        <v>62</v>
      </c>
      <c r="D93" s="135" t="s">
        <v>234</v>
      </c>
      <c r="E93" s="111">
        <v>2002</v>
      </c>
      <c r="F93" s="111" t="s">
        <v>174</v>
      </c>
      <c r="G93" s="103" t="s">
        <v>7</v>
      </c>
      <c r="H93" s="104">
        <v>0.019958449074074073</v>
      </c>
      <c r="I93" s="104">
        <v>0.016695601851851854</v>
      </c>
      <c r="J93" s="120">
        <f t="shared" si="14"/>
        <v>0.003262847222222219</v>
      </c>
      <c r="K93" s="118"/>
      <c r="L93" s="99">
        <v>2</v>
      </c>
      <c r="M93" s="99"/>
      <c r="N93" s="99"/>
      <c r="O93" s="99"/>
      <c r="P93" s="99"/>
      <c r="Q93" s="99">
        <v>2</v>
      </c>
      <c r="R93" s="99"/>
      <c r="S93" s="99"/>
      <c r="T93" s="99">
        <v>2</v>
      </c>
      <c r="U93" s="99">
        <v>50</v>
      </c>
      <c r="V93" s="99"/>
      <c r="W93" s="99"/>
      <c r="X93" s="99"/>
      <c r="Y93" s="99"/>
      <c r="Z93" s="99"/>
      <c r="AA93" s="99">
        <v>2</v>
      </c>
      <c r="AB93" s="99"/>
      <c r="AC93" s="105">
        <f t="shared" si="15"/>
        <v>58</v>
      </c>
      <c r="AD93" s="106">
        <v>281.91</v>
      </c>
      <c r="AE93" s="121">
        <f t="shared" si="16"/>
        <v>339.91</v>
      </c>
      <c r="AF93" s="104">
        <v>0.031667592592592594</v>
      </c>
      <c r="AG93" s="104">
        <v>0.027822916666666666</v>
      </c>
      <c r="AH93" s="107">
        <f t="shared" si="17"/>
        <v>0.0038446759259259285</v>
      </c>
      <c r="AI93" s="99">
        <v>2</v>
      </c>
      <c r="AJ93" s="99">
        <v>2</v>
      </c>
      <c r="AK93" s="99"/>
      <c r="AL93" s="99"/>
      <c r="AM93" s="99"/>
      <c r="AN93" s="99">
        <v>50</v>
      </c>
      <c r="AO93" s="99"/>
      <c r="AP93" s="99"/>
      <c r="AQ93" s="99"/>
      <c r="AR93" s="99"/>
      <c r="AS93" s="99">
        <v>2</v>
      </c>
      <c r="AT93" s="99">
        <v>50</v>
      </c>
      <c r="AU93" s="99">
        <v>2</v>
      </c>
      <c r="AV93" s="99">
        <v>50</v>
      </c>
      <c r="AW93" s="99">
        <v>50</v>
      </c>
      <c r="AX93" s="99"/>
      <c r="AY93" s="99"/>
      <c r="AZ93" s="99"/>
      <c r="BA93" s="105">
        <f t="shared" si="18"/>
        <v>208</v>
      </c>
      <c r="BB93" s="105">
        <v>332.18</v>
      </c>
      <c r="BC93" s="121">
        <f t="shared" si="19"/>
        <v>540.1800000000001</v>
      </c>
      <c r="BD93" s="112">
        <f t="shared" si="20"/>
        <v>339.91</v>
      </c>
      <c r="BE93" s="99">
        <v>77</v>
      </c>
    </row>
    <row r="94" spans="1:57" ht="16.5" customHeight="1">
      <c r="A94" s="99">
        <v>78</v>
      </c>
      <c r="B94" s="110" t="s">
        <v>32</v>
      </c>
      <c r="C94" s="100">
        <v>31</v>
      </c>
      <c r="D94" s="133" t="s">
        <v>256</v>
      </c>
      <c r="E94" s="102">
        <v>2004</v>
      </c>
      <c r="F94" s="102" t="s">
        <v>3</v>
      </c>
      <c r="G94" s="102" t="s">
        <v>7</v>
      </c>
      <c r="H94" s="104">
        <v>0.042360995370370365</v>
      </c>
      <c r="I94" s="104">
        <v>0.03615555555555556</v>
      </c>
      <c r="J94" s="120">
        <f t="shared" si="14"/>
        <v>0.006205439814814806</v>
      </c>
      <c r="K94" s="118"/>
      <c r="L94" s="99"/>
      <c r="M94" s="99">
        <v>50</v>
      </c>
      <c r="N94" s="99">
        <v>50</v>
      </c>
      <c r="O94" s="99">
        <v>50</v>
      </c>
      <c r="P94" s="99">
        <v>50</v>
      </c>
      <c r="Q94" s="99">
        <v>50</v>
      </c>
      <c r="R94" s="99">
        <v>50</v>
      </c>
      <c r="S94" s="99">
        <v>50</v>
      </c>
      <c r="T94" s="99">
        <v>50</v>
      </c>
      <c r="U94" s="99">
        <v>50</v>
      </c>
      <c r="V94" s="99">
        <v>50</v>
      </c>
      <c r="W94" s="99">
        <v>50</v>
      </c>
      <c r="X94" s="99">
        <v>50</v>
      </c>
      <c r="Y94" s="99">
        <v>50</v>
      </c>
      <c r="Z94" s="99">
        <v>50</v>
      </c>
      <c r="AA94" s="99">
        <v>50</v>
      </c>
      <c r="AB94" s="99">
        <v>50</v>
      </c>
      <c r="AC94" s="105">
        <f t="shared" si="15"/>
        <v>800</v>
      </c>
      <c r="AD94" s="106">
        <v>536.15</v>
      </c>
      <c r="AE94" s="121">
        <f t="shared" si="16"/>
        <v>1336.15</v>
      </c>
      <c r="AF94" s="104">
        <v>0.008441087962962963</v>
      </c>
      <c r="AG94" s="104">
        <v>0.00631238425925926</v>
      </c>
      <c r="AH94" s="107">
        <f t="shared" si="17"/>
        <v>0.002128703703703703</v>
      </c>
      <c r="AI94" s="99"/>
      <c r="AJ94" s="99">
        <v>2</v>
      </c>
      <c r="AK94" s="99">
        <v>50</v>
      </c>
      <c r="AL94" s="99"/>
      <c r="AM94" s="99">
        <v>2</v>
      </c>
      <c r="AN94" s="99">
        <v>2</v>
      </c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>
        <v>50</v>
      </c>
      <c r="AZ94" s="99">
        <v>50</v>
      </c>
      <c r="BA94" s="105">
        <f t="shared" si="18"/>
        <v>156</v>
      </c>
      <c r="BB94" s="105">
        <v>183.92</v>
      </c>
      <c r="BC94" s="121">
        <f t="shared" si="19"/>
        <v>339.91999999999996</v>
      </c>
      <c r="BD94" s="112">
        <f t="shared" si="20"/>
        <v>339.91999999999996</v>
      </c>
      <c r="BE94" s="99">
        <v>78</v>
      </c>
    </row>
    <row r="95" spans="1:57" ht="15" customHeight="1">
      <c r="A95" s="99">
        <v>79</v>
      </c>
      <c r="B95" s="110" t="s">
        <v>32</v>
      </c>
      <c r="C95" s="100">
        <v>93</v>
      </c>
      <c r="D95" s="134" t="s">
        <v>140</v>
      </c>
      <c r="E95" s="109">
        <v>2004</v>
      </c>
      <c r="F95" s="102" t="s">
        <v>3</v>
      </c>
      <c r="G95" s="109" t="s">
        <v>7</v>
      </c>
      <c r="H95" s="104">
        <v>0.04348379629629629</v>
      </c>
      <c r="I95" s="104">
        <v>0.04030717592592593</v>
      </c>
      <c r="J95" s="120">
        <f t="shared" si="14"/>
        <v>0.0031766203703703644</v>
      </c>
      <c r="K95" s="93"/>
      <c r="L95" s="102">
        <v>2</v>
      </c>
      <c r="M95" s="102">
        <v>2</v>
      </c>
      <c r="N95" s="102">
        <v>50</v>
      </c>
      <c r="O95" s="102">
        <v>50</v>
      </c>
      <c r="P95" s="102"/>
      <c r="Q95" s="102">
        <v>2</v>
      </c>
      <c r="R95" s="102">
        <v>50</v>
      </c>
      <c r="S95" s="102">
        <v>50</v>
      </c>
      <c r="T95" s="102">
        <v>2</v>
      </c>
      <c r="U95" s="102">
        <v>2</v>
      </c>
      <c r="V95" s="102"/>
      <c r="W95" s="102"/>
      <c r="X95" s="102"/>
      <c r="Y95" s="102">
        <v>50</v>
      </c>
      <c r="Z95" s="102"/>
      <c r="AA95" s="102"/>
      <c r="AB95" s="102"/>
      <c r="AC95" s="105">
        <f t="shared" si="15"/>
        <v>260</v>
      </c>
      <c r="AD95" s="102">
        <v>274.46</v>
      </c>
      <c r="AE95" s="121">
        <f t="shared" si="16"/>
        <v>534.46</v>
      </c>
      <c r="AF95" s="104">
        <v>0.011947453703703705</v>
      </c>
      <c r="AG95" s="104">
        <v>0.009086574074074075</v>
      </c>
      <c r="AH95" s="107">
        <f t="shared" si="17"/>
        <v>0.00286087962962963</v>
      </c>
      <c r="AI95" s="102"/>
      <c r="AJ95" s="102"/>
      <c r="AK95" s="102">
        <v>50</v>
      </c>
      <c r="AL95" s="102">
        <v>50</v>
      </c>
      <c r="AM95" s="102"/>
      <c r="AN95" s="102"/>
      <c r="AO95" s="102"/>
      <c r="AP95" s="102">
        <v>2</v>
      </c>
      <c r="AQ95" s="102"/>
      <c r="AR95" s="102">
        <v>2</v>
      </c>
      <c r="AS95" s="102"/>
      <c r="AT95" s="102">
        <v>2</v>
      </c>
      <c r="AU95" s="102"/>
      <c r="AV95" s="102"/>
      <c r="AW95" s="102"/>
      <c r="AX95" s="102"/>
      <c r="AY95" s="102"/>
      <c r="AZ95" s="102"/>
      <c r="BA95" s="105">
        <f t="shared" si="18"/>
        <v>106</v>
      </c>
      <c r="BB95" s="102">
        <v>247.18</v>
      </c>
      <c r="BC95" s="121">
        <f t="shared" si="19"/>
        <v>353.18</v>
      </c>
      <c r="BD95" s="112">
        <f t="shared" si="20"/>
        <v>353.18</v>
      </c>
      <c r="BE95" s="99">
        <v>79</v>
      </c>
    </row>
    <row r="96" spans="1:57" ht="15" customHeight="1">
      <c r="A96" s="99">
        <v>80</v>
      </c>
      <c r="B96" s="101" t="s">
        <v>32</v>
      </c>
      <c r="C96" s="100">
        <v>59</v>
      </c>
      <c r="D96" s="137" t="s">
        <v>64</v>
      </c>
      <c r="E96" s="109">
        <v>2005</v>
      </c>
      <c r="F96" s="109" t="s">
        <v>3</v>
      </c>
      <c r="G96" s="109" t="s">
        <v>7</v>
      </c>
      <c r="H96" s="104">
        <v>0.017494444444444444</v>
      </c>
      <c r="I96" s="104">
        <v>0.014639930555555555</v>
      </c>
      <c r="J96" s="120">
        <f t="shared" si="14"/>
        <v>0.002854513888888889</v>
      </c>
      <c r="K96" s="93"/>
      <c r="L96" s="102"/>
      <c r="M96" s="102"/>
      <c r="N96" s="102"/>
      <c r="O96" s="102">
        <v>50</v>
      </c>
      <c r="P96" s="102"/>
      <c r="Q96" s="102">
        <v>50</v>
      </c>
      <c r="R96" s="102"/>
      <c r="S96" s="102"/>
      <c r="T96" s="102"/>
      <c r="U96" s="102">
        <v>50</v>
      </c>
      <c r="V96" s="102"/>
      <c r="W96" s="102"/>
      <c r="X96" s="102"/>
      <c r="Y96" s="102"/>
      <c r="Z96" s="102">
        <v>50</v>
      </c>
      <c r="AA96" s="102">
        <v>50</v>
      </c>
      <c r="AB96" s="102"/>
      <c r="AC96" s="105">
        <f t="shared" si="15"/>
        <v>250</v>
      </c>
      <c r="AD96" s="102">
        <v>126.63</v>
      </c>
      <c r="AE96" s="121">
        <f t="shared" si="16"/>
        <v>376.63</v>
      </c>
      <c r="AF96" s="104">
        <v>0.028780092592592593</v>
      </c>
      <c r="AG96" s="104">
        <v>0.02574108796296296</v>
      </c>
      <c r="AH96" s="107">
        <f t="shared" si="17"/>
        <v>0.0030390046296296346</v>
      </c>
      <c r="AI96" s="102"/>
      <c r="AJ96" s="102"/>
      <c r="AK96" s="102"/>
      <c r="AL96" s="102"/>
      <c r="AM96" s="102">
        <v>50</v>
      </c>
      <c r="AN96" s="102"/>
      <c r="AO96" s="102">
        <v>50</v>
      </c>
      <c r="AP96" s="102"/>
      <c r="AQ96" s="102"/>
      <c r="AR96" s="102"/>
      <c r="AS96" s="102"/>
      <c r="AT96" s="102"/>
      <c r="AU96" s="102"/>
      <c r="AV96" s="102"/>
      <c r="AW96" s="102"/>
      <c r="AX96" s="102"/>
      <c r="AY96" s="102">
        <v>2</v>
      </c>
      <c r="AZ96" s="102"/>
      <c r="BA96" s="105">
        <f t="shared" si="18"/>
        <v>102</v>
      </c>
      <c r="BB96" s="102">
        <v>262.57</v>
      </c>
      <c r="BC96" s="121">
        <f t="shared" si="19"/>
        <v>364.57</v>
      </c>
      <c r="BD96" s="112">
        <f t="shared" si="20"/>
        <v>364.57</v>
      </c>
      <c r="BE96" s="99">
        <v>80</v>
      </c>
    </row>
    <row r="97" spans="1:57" ht="15" customHeight="1">
      <c r="A97" s="99">
        <v>81</v>
      </c>
      <c r="B97" s="101" t="s">
        <v>32</v>
      </c>
      <c r="C97" s="100">
        <v>105</v>
      </c>
      <c r="D97" s="135" t="s">
        <v>267</v>
      </c>
      <c r="E97" s="111">
        <v>2004</v>
      </c>
      <c r="F97" s="111" t="s">
        <v>3</v>
      </c>
      <c r="G97" s="103" t="s">
        <v>7</v>
      </c>
      <c r="H97" s="104">
        <v>0.018831018518518518</v>
      </c>
      <c r="I97" s="104">
        <v>0.016050694444444444</v>
      </c>
      <c r="J97" s="120">
        <f t="shared" si="14"/>
        <v>0.002780324074074074</v>
      </c>
      <c r="K97" s="93">
        <v>2</v>
      </c>
      <c r="L97" s="102">
        <v>2</v>
      </c>
      <c r="M97" s="102">
        <v>2</v>
      </c>
      <c r="N97" s="102"/>
      <c r="O97" s="102"/>
      <c r="P97" s="102"/>
      <c r="Q97" s="102"/>
      <c r="R97" s="102">
        <v>50</v>
      </c>
      <c r="S97" s="102"/>
      <c r="T97" s="102"/>
      <c r="U97" s="102">
        <v>50</v>
      </c>
      <c r="V97" s="102">
        <v>50</v>
      </c>
      <c r="W97" s="102"/>
      <c r="X97" s="102">
        <v>50</v>
      </c>
      <c r="Y97" s="102"/>
      <c r="Z97" s="102">
        <v>2</v>
      </c>
      <c r="AA97" s="102"/>
      <c r="AB97" s="102"/>
      <c r="AC97" s="105">
        <f t="shared" si="15"/>
        <v>208</v>
      </c>
      <c r="AD97" s="102">
        <v>240.22</v>
      </c>
      <c r="AE97" s="121">
        <f t="shared" si="16"/>
        <v>448.22</v>
      </c>
      <c r="AF97" s="104">
        <v>0.02967407407407407</v>
      </c>
      <c r="AG97" s="104">
        <v>0.027141550925925923</v>
      </c>
      <c r="AH97" s="107">
        <f t="shared" si="17"/>
        <v>0.0025325231481481483</v>
      </c>
      <c r="AI97" s="102"/>
      <c r="AJ97" s="102">
        <v>2</v>
      </c>
      <c r="AK97" s="102"/>
      <c r="AL97" s="102"/>
      <c r="AM97" s="102"/>
      <c r="AN97" s="102"/>
      <c r="AO97" s="102">
        <v>50</v>
      </c>
      <c r="AP97" s="102"/>
      <c r="AQ97" s="102"/>
      <c r="AR97" s="102">
        <v>50</v>
      </c>
      <c r="AS97" s="102"/>
      <c r="AT97" s="102">
        <v>50</v>
      </c>
      <c r="AU97" s="102"/>
      <c r="AV97" s="102">
        <v>2</v>
      </c>
      <c r="AW97" s="102"/>
      <c r="AX97" s="102"/>
      <c r="AY97" s="102"/>
      <c r="AZ97" s="102"/>
      <c r="BA97" s="105">
        <f t="shared" si="18"/>
        <v>154</v>
      </c>
      <c r="BB97" s="102">
        <v>218.81</v>
      </c>
      <c r="BC97" s="121">
        <f t="shared" si="19"/>
        <v>372.81</v>
      </c>
      <c r="BD97" s="112">
        <f t="shared" si="20"/>
        <v>372.81</v>
      </c>
      <c r="BE97" s="99">
        <v>81</v>
      </c>
    </row>
    <row r="98" spans="1:57" ht="17.25" customHeight="1">
      <c r="A98" s="99">
        <v>82</v>
      </c>
      <c r="B98" s="101" t="s">
        <v>32</v>
      </c>
      <c r="C98" s="100">
        <v>51</v>
      </c>
      <c r="D98" s="133" t="s">
        <v>82</v>
      </c>
      <c r="E98" s="102">
        <v>2007</v>
      </c>
      <c r="F98" s="102" t="s">
        <v>73</v>
      </c>
      <c r="G98" s="103" t="s">
        <v>186</v>
      </c>
      <c r="H98" s="104">
        <v>0.010772337962962964</v>
      </c>
      <c r="I98" s="104">
        <v>0.009071180555555556</v>
      </c>
      <c r="J98" s="120">
        <f t="shared" si="14"/>
        <v>0.0017011574074074082</v>
      </c>
      <c r="K98" s="93"/>
      <c r="L98" s="102">
        <v>2</v>
      </c>
      <c r="M98" s="102">
        <v>2</v>
      </c>
      <c r="N98" s="102"/>
      <c r="O98" s="102">
        <v>2</v>
      </c>
      <c r="P98" s="102"/>
      <c r="Q98" s="102">
        <v>50</v>
      </c>
      <c r="R98" s="102">
        <v>50</v>
      </c>
      <c r="S98" s="102"/>
      <c r="T98" s="102">
        <v>2</v>
      </c>
      <c r="U98" s="102">
        <v>50</v>
      </c>
      <c r="V98" s="102">
        <v>50</v>
      </c>
      <c r="W98" s="102">
        <v>2</v>
      </c>
      <c r="X98" s="102">
        <v>50</v>
      </c>
      <c r="Y98" s="102"/>
      <c r="Z98" s="102">
        <v>2</v>
      </c>
      <c r="AA98" s="102">
        <v>50</v>
      </c>
      <c r="AB98" s="102">
        <v>2</v>
      </c>
      <c r="AC98" s="105">
        <f t="shared" si="15"/>
        <v>314</v>
      </c>
      <c r="AD98" s="102">
        <v>146.98</v>
      </c>
      <c r="AE98" s="121">
        <f t="shared" si="16"/>
        <v>460.98</v>
      </c>
      <c r="AF98" s="104">
        <v>0.02205520833333333</v>
      </c>
      <c r="AG98" s="104">
        <v>0.020172685185185186</v>
      </c>
      <c r="AH98" s="107">
        <f t="shared" si="17"/>
        <v>0.0018825231481481436</v>
      </c>
      <c r="AI98" s="102">
        <v>2</v>
      </c>
      <c r="AJ98" s="102">
        <v>2</v>
      </c>
      <c r="AK98" s="102"/>
      <c r="AL98" s="102"/>
      <c r="AM98" s="102"/>
      <c r="AN98" s="102">
        <v>50</v>
      </c>
      <c r="AO98" s="102">
        <v>50</v>
      </c>
      <c r="AP98" s="102">
        <v>2</v>
      </c>
      <c r="AQ98" s="102">
        <v>2</v>
      </c>
      <c r="AR98" s="102"/>
      <c r="AS98" s="102">
        <v>50</v>
      </c>
      <c r="AT98" s="102"/>
      <c r="AU98" s="102"/>
      <c r="AV98" s="102">
        <v>50</v>
      </c>
      <c r="AW98" s="102"/>
      <c r="AX98" s="102">
        <v>2</v>
      </c>
      <c r="AY98" s="102">
        <v>50</v>
      </c>
      <c r="AZ98" s="102"/>
      <c r="BA98" s="105">
        <f t="shared" si="18"/>
        <v>260</v>
      </c>
      <c r="BB98" s="102">
        <v>162.65</v>
      </c>
      <c r="BC98" s="121">
        <f t="shared" si="19"/>
        <v>422.65</v>
      </c>
      <c r="BD98" s="112">
        <f t="shared" si="20"/>
        <v>422.65</v>
      </c>
      <c r="BE98" s="99">
        <v>82</v>
      </c>
    </row>
    <row r="99" spans="1:57" ht="17.25" customHeight="1">
      <c r="A99" s="99">
        <v>83</v>
      </c>
      <c r="B99" s="110" t="s">
        <v>32</v>
      </c>
      <c r="C99" s="100">
        <v>108</v>
      </c>
      <c r="D99" s="135" t="s">
        <v>269</v>
      </c>
      <c r="E99" s="111">
        <v>2005</v>
      </c>
      <c r="F99" s="111" t="s">
        <v>3</v>
      </c>
      <c r="G99" s="103" t="s">
        <v>7</v>
      </c>
      <c r="H99" s="104">
        <v>0.021164236111111113</v>
      </c>
      <c r="I99" s="104">
        <v>0.018106597222222222</v>
      </c>
      <c r="J99" s="120">
        <f t="shared" si="14"/>
        <v>0.003057638888888891</v>
      </c>
      <c r="K99" s="102">
        <v>2</v>
      </c>
      <c r="L99" s="102">
        <v>2</v>
      </c>
      <c r="M99" s="102"/>
      <c r="N99" s="102"/>
      <c r="O99" s="102">
        <v>2</v>
      </c>
      <c r="P99" s="102">
        <v>50</v>
      </c>
      <c r="Q99" s="102">
        <v>2</v>
      </c>
      <c r="R99" s="102"/>
      <c r="S99" s="102"/>
      <c r="T99" s="102"/>
      <c r="U99" s="102">
        <v>50</v>
      </c>
      <c r="V99" s="102">
        <v>2</v>
      </c>
      <c r="W99" s="102"/>
      <c r="X99" s="102">
        <v>50</v>
      </c>
      <c r="Y99" s="102"/>
      <c r="Z99" s="102">
        <v>2</v>
      </c>
      <c r="AA99" s="102">
        <v>2</v>
      </c>
      <c r="AB99" s="102">
        <v>2</v>
      </c>
      <c r="AC99" s="105">
        <f t="shared" si="15"/>
        <v>166</v>
      </c>
      <c r="AD99" s="102">
        <v>264.18</v>
      </c>
      <c r="AE99" s="121">
        <f t="shared" si="16"/>
        <v>430.18</v>
      </c>
      <c r="AF99" s="104">
        <v>0.03295324074074074</v>
      </c>
      <c r="AG99" s="104">
        <v>0.029240277777777778</v>
      </c>
      <c r="AH99" s="107">
        <f t="shared" si="17"/>
        <v>0.003712962962962963</v>
      </c>
      <c r="AI99" s="102"/>
      <c r="AJ99" s="102">
        <v>2</v>
      </c>
      <c r="AK99" s="102"/>
      <c r="AL99" s="102">
        <v>50</v>
      </c>
      <c r="AM99" s="102"/>
      <c r="AN99" s="102"/>
      <c r="AO99" s="102">
        <v>2</v>
      </c>
      <c r="AP99" s="102">
        <v>50</v>
      </c>
      <c r="AQ99" s="102"/>
      <c r="AR99" s="102"/>
      <c r="AS99" s="102"/>
      <c r="AT99" s="102">
        <v>2</v>
      </c>
      <c r="AU99" s="102">
        <v>50</v>
      </c>
      <c r="AV99" s="102"/>
      <c r="AW99" s="102"/>
      <c r="AX99" s="102">
        <v>2</v>
      </c>
      <c r="AY99" s="102"/>
      <c r="AZ99" s="102"/>
      <c r="BA99" s="105">
        <f t="shared" si="18"/>
        <v>158</v>
      </c>
      <c r="BB99" s="102">
        <v>320.8</v>
      </c>
      <c r="BC99" s="121">
        <f t="shared" si="19"/>
        <v>478.8</v>
      </c>
      <c r="BD99" s="112">
        <f t="shared" si="20"/>
        <v>430.18</v>
      </c>
      <c r="BE99" s="99">
        <v>83</v>
      </c>
    </row>
    <row r="100" spans="1:57" ht="14.25" customHeight="1">
      <c r="A100" s="99">
        <v>84</v>
      </c>
      <c r="B100" s="110" t="s">
        <v>32</v>
      </c>
      <c r="C100" s="100">
        <v>104</v>
      </c>
      <c r="D100" s="135" t="s">
        <v>266</v>
      </c>
      <c r="E100" s="111">
        <v>2007</v>
      </c>
      <c r="F100" s="111" t="s">
        <v>3</v>
      </c>
      <c r="G100" s="103" t="s">
        <v>7</v>
      </c>
      <c r="H100" s="104">
        <v>0.018089467592592594</v>
      </c>
      <c r="I100" s="104">
        <v>0.015337847222222223</v>
      </c>
      <c r="J100" s="120">
        <f t="shared" si="14"/>
        <v>0.0027516203703703713</v>
      </c>
      <c r="K100" s="102">
        <v>2</v>
      </c>
      <c r="L100" s="102">
        <v>2</v>
      </c>
      <c r="M100" s="102">
        <v>2</v>
      </c>
      <c r="N100" s="102">
        <v>2</v>
      </c>
      <c r="O100" s="102">
        <v>2</v>
      </c>
      <c r="P100" s="102">
        <v>50</v>
      </c>
      <c r="Q100" s="102">
        <v>50</v>
      </c>
      <c r="R100" s="102">
        <v>50</v>
      </c>
      <c r="S100" s="102">
        <v>50</v>
      </c>
      <c r="T100" s="102">
        <v>2</v>
      </c>
      <c r="U100" s="102">
        <v>50</v>
      </c>
      <c r="V100" s="102">
        <v>50</v>
      </c>
      <c r="W100" s="102">
        <v>50</v>
      </c>
      <c r="X100" s="102">
        <v>50</v>
      </c>
      <c r="Y100" s="102">
        <v>50</v>
      </c>
      <c r="Z100" s="102">
        <v>50</v>
      </c>
      <c r="AA100" s="102">
        <v>50</v>
      </c>
      <c r="AB100" s="102">
        <v>50</v>
      </c>
      <c r="AC100" s="105">
        <f t="shared" si="15"/>
        <v>612</v>
      </c>
      <c r="AD100" s="102">
        <v>237.74</v>
      </c>
      <c r="AE100" s="121">
        <f t="shared" si="16"/>
        <v>849.74</v>
      </c>
      <c r="AF100" s="104">
        <v>0.02768611111111111</v>
      </c>
      <c r="AG100" s="104">
        <v>0.026455208333333338</v>
      </c>
      <c r="AH100" s="107">
        <f t="shared" si="17"/>
        <v>0.0012309027777777717</v>
      </c>
      <c r="AI100" s="102">
        <v>2</v>
      </c>
      <c r="AJ100" s="102">
        <v>50</v>
      </c>
      <c r="AK100" s="102">
        <v>2</v>
      </c>
      <c r="AL100" s="102">
        <v>50</v>
      </c>
      <c r="AM100" s="102"/>
      <c r="AN100" s="102"/>
      <c r="AO100" s="102"/>
      <c r="AP100" s="102"/>
      <c r="AQ100" s="102"/>
      <c r="AR100" s="102">
        <v>50</v>
      </c>
      <c r="AS100" s="102">
        <v>50</v>
      </c>
      <c r="AT100" s="102">
        <v>50</v>
      </c>
      <c r="AU100" s="102">
        <v>50</v>
      </c>
      <c r="AV100" s="102">
        <v>50</v>
      </c>
      <c r="AW100" s="102">
        <v>50</v>
      </c>
      <c r="AX100" s="102">
        <v>2</v>
      </c>
      <c r="AY100" s="102">
        <v>50</v>
      </c>
      <c r="AZ100" s="102">
        <v>50</v>
      </c>
      <c r="BA100" s="105">
        <f t="shared" si="18"/>
        <v>506</v>
      </c>
      <c r="BB100" s="102">
        <v>106.35</v>
      </c>
      <c r="BC100" s="121">
        <f t="shared" si="19"/>
        <v>612.35</v>
      </c>
      <c r="BD100" s="112">
        <f t="shared" si="20"/>
        <v>612.35</v>
      </c>
      <c r="BE100" s="99">
        <v>84</v>
      </c>
    </row>
    <row r="101" spans="1:57" ht="17.25" customHeight="1">
      <c r="A101" s="99">
        <v>85</v>
      </c>
      <c r="B101" s="110" t="s">
        <v>32</v>
      </c>
      <c r="C101" s="100">
        <v>107</v>
      </c>
      <c r="D101" s="135" t="s">
        <v>268</v>
      </c>
      <c r="E101" s="111">
        <v>2004</v>
      </c>
      <c r="F101" s="111" t="s">
        <v>3</v>
      </c>
      <c r="G101" s="103" t="s">
        <v>7</v>
      </c>
      <c r="H101" s="107">
        <v>0.020903009259259257</v>
      </c>
      <c r="I101" s="107">
        <v>0.017476504629629627</v>
      </c>
      <c r="J101" s="120">
        <f t="shared" si="14"/>
        <v>0.00342650462962963</v>
      </c>
      <c r="K101" s="99"/>
      <c r="L101" s="99">
        <v>50</v>
      </c>
      <c r="M101" s="99">
        <v>50</v>
      </c>
      <c r="N101" s="99">
        <v>50</v>
      </c>
      <c r="O101" s="99">
        <v>50</v>
      </c>
      <c r="P101" s="99">
        <v>50</v>
      </c>
      <c r="Q101" s="99">
        <v>50</v>
      </c>
      <c r="R101" s="99">
        <v>50</v>
      </c>
      <c r="S101" s="99">
        <v>50</v>
      </c>
      <c r="T101" s="99">
        <v>50</v>
      </c>
      <c r="U101" s="99">
        <v>50</v>
      </c>
      <c r="V101" s="99">
        <v>50</v>
      </c>
      <c r="W101" s="99">
        <v>50</v>
      </c>
      <c r="X101" s="99">
        <v>50</v>
      </c>
      <c r="Y101" s="99">
        <v>50</v>
      </c>
      <c r="Z101" s="99">
        <v>2</v>
      </c>
      <c r="AA101" s="99">
        <v>50</v>
      </c>
      <c r="AB101" s="99">
        <v>50</v>
      </c>
      <c r="AC101" s="105">
        <f t="shared" si="15"/>
        <v>802</v>
      </c>
      <c r="AD101" s="106">
        <v>296.05</v>
      </c>
      <c r="AE101" s="121">
        <f t="shared" si="16"/>
        <v>1098.05</v>
      </c>
      <c r="AF101" s="104">
        <v>0.031217245370370367</v>
      </c>
      <c r="AG101" s="104">
        <v>0.02853587962962963</v>
      </c>
      <c r="AH101" s="107">
        <f t="shared" si="17"/>
        <v>0.0026813657407407376</v>
      </c>
      <c r="AI101" s="99"/>
      <c r="AJ101" s="99">
        <v>50</v>
      </c>
      <c r="AK101" s="99">
        <v>50</v>
      </c>
      <c r="AL101" s="99">
        <v>50</v>
      </c>
      <c r="AM101" s="99">
        <v>50</v>
      </c>
      <c r="AN101" s="99">
        <v>50</v>
      </c>
      <c r="AO101" s="99">
        <v>50</v>
      </c>
      <c r="AP101" s="99">
        <v>50</v>
      </c>
      <c r="AQ101" s="99">
        <v>50</v>
      </c>
      <c r="AR101" s="99">
        <v>2</v>
      </c>
      <c r="AS101" s="99">
        <v>50</v>
      </c>
      <c r="AT101" s="99">
        <v>50</v>
      </c>
      <c r="AU101" s="99">
        <v>50</v>
      </c>
      <c r="AV101" s="99"/>
      <c r="AW101" s="99">
        <v>50</v>
      </c>
      <c r="AX101" s="99">
        <v>50</v>
      </c>
      <c r="AY101" s="99">
        <v>50</v>
      </c>
      <c r="AZ101" s="99"/>
      <c r="BA101" s="105">
        <f t="shared" si="18"/>
        <v>702</v>
      </c>
      <c r="BB101" s="106">
        <v>231.67</v>
      </c>
      <c r="BC101" s="121">
        <f t="shared" si="19"/>
        <v>933.67</v>
      </c>
      <c r="BD101" s="112">
        <f t="shared" si="20"/>
        <v>933.67</v>
      </c>
      <c r="BE101" s="99">
        <v>85</v>
      </c>
    </row>
    <row r="102" spans="1:57" ht="26.25" customHeight="1">
      <c r="A102" s="331" t="s">
        <v>303</v>
      </c>
      <c r="B102" s="331"/>
      <c r="C102" s="331"/>
      <c r="D102" s="331"/>
      <c r="E102" s="331"/>
      <c r="F102" s="331"/>
      <c r="G102" s="331"/>
      <c r="H102" s="331"/>
      <c r="I102" s="331"/>
      <c r="J102" s="331"/>
      <c r="K102" s="331"/>
      <c r="L102" s="331"/>
      <c r="M102" s="331"/>
      <c r="N102" s="331"/>
      <c r="O102" s="331"/>
      <c r="P102" s="331"/>
      <c r="Q102" s="331"/>
      <c r="R102" s="331"/>
      <c r="S102" s="331"/>
      <c r="T102" s="331"/>
      <c r="U102" s="331"/>
      <c r="V102" s="331"/>
      <c r="W102" s="331"/>
      <c r="X102" s="331"/>
      <c r="Y102" s="331"/>
      <c r="Z102" s="331"/>
      <c r="AA102" s="331"/>
      <c r="AB102" s="331"/>
      <c r="AC102" s="331"/>
      <c r="AD102" s="331"/>
      <c r="AE102" s="331"/>
      <c r="AF102" s="331"/>
      <c r="AG102" s="331"/>
      <c r="AH102" s="331"/>
      <c r="AI102" s="331"/>
      <c r="AJ102" s="331"/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  <c r="AZ102" s="331"/>
      <c r="BA102" s="331"/>
      <c r="BB102" s="331"/>
      <c r="BC102" s="331"/>
      <c r="BD102" s="331"/>
      <c r="BE102" s="331"/>
    </row>
    <row r="103" spans="1:57" ht="26.25" customHeight="1">
      <c r="A103" s="332" t="s">
        <v>304</v>
      </c>
      <c r="B103" s="332"/>
      <c r="C103" s="332"/>
      <c r="D103" s="332"/>
      <c r="E103" s="332"/>
      <c r="F103" s="332"/>
      <c r="G103" s="332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32"/>
      <c r="BE103" s="332"/>
    </row>
    <row r="104" spans="1:57" ht="13.5" customHeight="1">
      <c r="A104" s="346" t="s">
        <v>296</v>
      </c>
      <c r="B104" s="346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</row>
    <row r="105" spans="1:58" s="82" customFormat="1" ht="16.5" customHeight="1">
      <c r="A105" s="346" t="s">
        <v>306</v>
      </c>
      <c r="B105" s="346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  <c r="AH105" s="346"/>
      <c r="AI105" s="346"/>
      <c r="AJ105" s="346"/>
      <c r="AK105" s="346"/>
      <c r="AL105" s="346"/>
      <c r="AM105" s="346"/>
      <c r="AN105" s="346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346"/>
      <c r="BC105" s="346"/>
      <c r="BD105" s="346"/>
      <c r="BE105" s="346"/>
      <c r="BF105" s="151"/>
    </row>
    <row r="106" spans="1:58" s="82" customFormat="1" ht="15.75" customHeight="1">
      <c r="A106" s="346" t="s">
        <v>305</v>
      </c>
      <c r="B106" s="346"/>
      <c r="C106" s="346"/>
      <c r="D106" s="346"/>
      <c r="E106" s="346"/>
      <c r="F106" s="346"/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  <c r="AH106" s="346"/>
      <c r="AI106" s="346"/>
      <c r="AJ106" s="346"/>
      <c r="AK106" s="346"/>
      <c r="AL106" s="346"/>
      <c r="AM106" s="346"/>
      <c r="AN106" s="346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346"/>
      <c r="BC106" s="346"/>
      <c r="BD106" s="346"/>
      <c r="BE106" s="346"/>
      <c r="BF106" s="151"/>
    </row>
    <row r="107" spans="1:57" ht="15" customHeight="1">
      <c r="A107" s="381" t="s">
        <v>307</v>
      </c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1"/>
      <c r="AE107" s="381"/>
      <c r="AF107" s="381"/>
      <c r="AG107" s="381"/>
      <c r="AH107" s="381"/>
      <c r="AI107" s="381"/>
      <c r="AJ107" s="381"/>
      <c r="AK107" s="381"/>
      <c r="AL107" s="381"/>
      <c r="AM107" s="381"/>
      <c r="AN107" s="381"/>
      <c r="AO107" s="381"/>
      <c r="AP107" s="381"/>
      <c r="AQ107" s="381"/>
      <c r="AR107" s="381"/>
      <c r="AS107" s="381"/>
      <c r="AT107" s="381"/>
      <c r="AU107" s="381"/>
      <c r="AV107" s="381"/>
      <c r="AW107" s="381"/>
      <c r="AX107" s="381"/>
      <c r="AY107" s="381"/>
      <c r="AZ107" s="381"/>
      <c r="BA107" s="381"/>
      <c r="BB107" s="381"/>
      <c r="BC107" s="381"/>
      <c r="BD107" s="381"/>
      <c r="BE107" s="381"/>
    </row>
    <row r="108" spans="3:57" ht="15.75" customHeight="1">
      <c r="C108" s="83"/>
      <c r="D108" s="352" t="s">
        <v>297</v>
      </c>
      <c r="E108" s="352"/>
      <c r="F108" s="352"/>
      <c r="G108" s="179"/>
      <c r="H108" s="89"/>
      <c r="I108" s="89"/>
      <c r="J108" s="88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8"/>
      <c r="AF108" s="89"/>
      <c r="AG108" s="89"/>
      <c r="AH108" s="88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8"/>
      <c r="BB108" s="89"/>
      <c r="BC108" s="382" t="s">
        <v>298</v>
      </c>
      <c r="BD108" s="382"/>
      <c r="BE108" s="86"/>
    </row>
    <row r="109" spans="1:67" ht="21" customHeight="1">
      <c r="A109" s="385" t="s">
        <v>135</v>
      </c>
      <c r="B109" s="91"/>
      <c r="C109" s="79" t="s">
        <v>0</v>
      </c>
      <c r="D109" s="386" t="s">
        <v>12</v>
      </c>
      <c r="E109" s="92" t="s">
        <v>194</v>
      </c>
      <c r="F109" s="391" t="s">
        <v>13</v>
      </c>
      <c r="G109" s="79" t="s">
        <v>14</v>
      </c>
      <c r="H109" s="393" t="s">
        <v>15</v>
      </c>
      <c r="I109" s="394"/>
      <c r="J109" s="394"/>
      <c r="K109" s="394"/>
      <c r="L109" s="394"/>
      <c r="M109" s="394"/>
      <c r="N109" s="394"/>
      <c r="O109" s="394"/>
      <c r="P109" s="394"/>
      <c r="Q109" s="394"/>
      <c r="R109" s="394"/>
      <c r="S109" s="394"/>
      <c r="T109" s="394"/>
      <c r="U109" s="394"/>
      <c r="V109" s="394"/>
      <c r="W109" s="394"/>
      <c r="X109" s="394"/>
      <c r="Y109" s="394"/>
      <c r="Z109" s="394"/>
      <c r="AA109" s="394"/>
      <c r="AB109" s="395"/>
      <c r="AC109" s="400" t="s">
        <v>15</v>
      </c>
      <c r="AD109" s="401"/>
      <c r="AE109" s="402"/>
      <c r="AF109" s="394" t="s">
        <v>16</v>
      </c>
      <c r="AG109" s="394"/>
      <c r="AH109" s="394"/>
      <c r="AI109" s="394"/>
      <c r="AJ109" s="394"/>
      <c r="AK109" s="394"/>
      <c r="AL109" s="394"/>
      <c r="AM109" s="394"/>
      <c r="AN109" s="394"/>
      <c r="AO109" s="394"/>
      <c r="AP109" s="394"/>
      <c r="AQ109" s="394"/>
      <c r="AR109" s="394"/>
      <c r="AS109" s="394"/>
      <c r="AT109" s="394"/>
      <c r="AU109" s="394"/>
      <c r="AV109" s="394"/>
      <c r="AW109" s="394"/>
      <c r="AX109" s="394"/>
      <c r="AY109" s="394"/>
      <c r="AZ109" s="395"/>
      <c r="BA109" s="400" t="s">
        <v>16</v>
      </c>
      <c r="BB109" s="401"/>
      <c r="BC109" s="402"/>
      <c r="BD109" s="386" t="s">
        <v>48</v>
      </c>
      <c r="BE109" s="397" t="s">
        <v>17</v>
      </c>
      <c r="BG109" s="84"/>
      <c r="BH109" s="84"/>
      <c r="BI109" s="84"/>
      <c r="BJ109" s="84"/>
      <c r="BK109" s="84"/>
      <c r="BL109" s="84"/>
      <c r="BM109" s="84"/>
      <c r="BN109" s="84"/>
      <c r="BO109" s="84"/>
    </row>
    <row r="110" spans="1:67" ht="27.75" customHeight="1">
      <c r="A110" s="385"/>
      <c r="B110" s="94" t="s">
        <v>129</v>
      </c>
      <c r="C110" s="94" t="s">
        <v>46</v>
      </c>
      <c r="D110" s="390"/>
      <c r="E110" s="95" t="s">
        <v>195</v>
      </c>
      <c r="F110" s="392"/>
      <c r="G110" s="94" t="s">
        <v>18</v>
      </c>
      <c r="H110" s="90" t="s">
        <v>43</v>
      </c>
      <c r="I110" s="90" t="s">
        <v>44</v>
      </c>
      <c r="J110" s="128" t="s">
        <v>1</v>
      </c>
      <c r="K110" s="90">
        <v>1</v>
      </c>
      <c r="L110" s="90">
        <v>2</v>
      </c>
      <c r="M110" s="90">
        <v>3</v>
      </c>
      <c r="N110" s="90">
        <v>4</v>
      </c>
      <c r="O110" s="90">
        <v>5</v>
      </c>
      <c r="P110" s="90">
        <v>6</v>
      </c>
      <c r="Q110" s="90">
        <v>7</v>
      </c>
      <c r="R110" s="90">
        <v>8</v>
      </c>
      <c r="S110" s="90">
        <v>9</v>
      </c>
      <c r="T110" s="90">
        <v>10</v>
      </c>
      <c r="U110" s="90">
        <v>11</v>
      </c>
      <c r="V110" s="90">
        <v>12</v>
      </c>
      <c r="W110" s="90">
        <v>13</v>
      </c>
      <c r="X110" s="90">
        <v>14</v>
      </c>
      <c r="Y110" s="90">
        <v>15</v>
      </c>
      <c r="Z110" s="90">
        <v>16</v>
      </c>
      <c r="AA110" s="90">
        <v>17</v>
      </c>
      <c r="AB110" s="90">
        <v>18</v>
      </c>
      <c r="AC110" s="96" t="s">
        <v>2</v>
      </c>
      <c r="AD110" s="96" t="s">
        <v>1</v>
      </c>
      <c r="AE110" s="96" t="s">
        <v>45</v>
      </c>
      <c r="AF110" s="97" t="s">
        <v>43</v>
      </c>
      <c r="AG110" s="79" t="s">
        <v>44</v>
      </c>
      <c r="AH110" s="98" t="s">
        <v>1</v>
      </c>
      <c r="AI110" s="79">
        <v>1</v>
      </c>
      <c r="AJ110" s="79">
        <v>2</v>
      </c>
      <c r="AK110" s="79">
        <v>3</v>
      </c>
      <c r="AL110" s="79">
        <v>4</v>
      </c>
      <c r="AM110" s="79">
        <v>5</v>
      </c>
      <c r="AN110" s="79">
        <v>6</v>
      </c>
      <c r="AO110" s="79">
        <v>7</v>
      </c>
      <c r="AP110" s="79">
        <v>8</v>
      </c>
      <c r="AQ110" s="79">
        <v>9</v>
      </c>
      <c r="AR110" s="79">
        <v>10</v>
      </c>
      <c r="AS110" s="79">
        <v>11</v>
      </c>
      <c r="AT110" s="79">
        <v>12</v>
      </c>
      <c r="AU110" s="79">
        <v>13</v>
      </c>
      <c r="AV110" s="79">
        <v>14</v>
      </c>
      <c r="AW110" s="79">
        <v>15</v>
      </c>
      <c r="AX110" s="79">
        <v>16</v>
      </c>
      <c r="AY110" s="79">
        <v>17</v>
      </c>
      <c r="AZ110" s="92">
        <v>18</v>
      </c>
      <c r="BA110" s="96" t="s">
        <v>2</v>
      </c>
      <c r="BB110" s="96" t="s">
        <v>1</v>
      </c>
      <c r="BC110" s="129" t="s">
        <v>47</v>
      </c>
      <c r="BD110" s="387"/>
      <c r="BE110" s="397"/>
      <c r="BG110" s="84"/>
      <c r="BH110" s="84"/>
      <c r="BI110" s="84"/>
      <c r="BJ110" s="84"/>
      <c r="BK110" s="84"/>
      <c r="BL110" s="84"/>
      <c r="BM110" s="84"/>
      <c r="BN110" s="84"/>
      <c r="BO110" s="84"/>
    </row>
    <row r="111" spans="1:58" s="82" customFormat="1" ht="13.5" customHeight="1">
      <c r="A111" s="111">
        <v>1</v>
      </c>
      <c r="B111" s="101" t="s">
        <v>70</v>
      </c>
      <c r="C111" s="111">
        <v>160</v>
      </c>
      <c r="D111" s="133" t="s">
        <v>112</v>
      </c>
      <c r="E111" s="102">
        <v>1998</v>
      </c>
      <c r="F111" s="102" t="s">
        <v>73</v>
      </c>
      <c r="G111" s="103" t="s">
        <v>4</v>
      </c>
      <c r="H111" s="104">
        <v>0.013742824074074074</v>
      </c>
      <c r="I111" s="104">
        <v>0.01256712962962963</v>
      </c>
      <c r="J111" s="120">
        <f aca="true" t="shared" si="21" ref="J111:J132">SUM(H111-I111)</f>
        <v>0.0011756944444444445</v>
      </c>
      <c r="K111" s="99"/>
      <c r="L111" s="99"/>
      <c r="M111" s="99"/>
      <c r="N111" s="99">
        <v>2</v>
      </c>
      <c r="O111" s="99"/>
      <c r="P111" s="99"/>
      <c r="Q111" s="99"/>
      <c r="R111" s="99">
        <v>50</v>
      </c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105">
        <f aca="true" t="shared" si="22" ref="AC111:AC132">SUM(K111+L111+M111+N111+O111+P111+Q111+R111+S111+T111+U111+V111+W111+X111+Y111+Z111+AA111+AB111)</f>
        <v>52</v>
      </c>
      <c r="AD111" s="106">
        <v>101.58</v>
      </c>
      <c r="AE111" s="121">
        <f aca="true" t="shared" si="23" ref="AE111:AE132">SUM(AC111+AD111)</f>
        <v>153.57999999999998</v>
      </c>
      <c r="AF111" s="104">
        <v>0.01639375</v>
      </c>
      <c r="AG111" s="104">
        <v>0.015326273148148148</v>
      </c>
      <c r="AH111" s="107">
        <f aca="true" t="shared" si="24" ref="AH111:AH132">SUM(AF111-AG111)</f>
        <v>0.0010674768518518507</v>
      </c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105">
        <f aca="true" t="shared" si="25" ref="BA111:BA132">SUM(AI111+AJ111+AK111+AL111+AM111+AN111+AO111+AP111+AQ111+AR111+AS111+AT111+AU111+AV111+AW111+AX111+AY111+AZ111)</f>
        <v>0</v>
      </c>
      <c r="BB111" s="106">
        <v>92.23</v>
      </c>
      <c r="BC111" s="121">
        <f aca="true" t="shared" si="26" ref="BC111:BC132">SUM(BA111+BB111)</f>
        <v>92.23</v>
      </c>
      <c r="BD111" s="112">
        <f aca="true" t="shared" si="27" ref="BD111:BD132">MIN(AC111+AD111,BA111+BB111)</f>
        <v>92.23</v>
      </c>
      <c r="BE111" s="99">
        <v>1</v>
      </c>
      <c r="BF111" s="151"/>
    </row>
    <row r="112" spans="1:58" s="82" customFormat="1" ht="13.5" customHeight="1">
      <c r="A112" s="111">
        <v>2</v>
      </c>
      <c r="B112" s="110" t="s">
        <v>70</v>
      </c>
      <c r="C112" s="111">
        <v>198</v>
      </c>
      <c r="D112" s="134" t="s">
        <v>260</v>
      </c>
      <c r="E112" s="111">
        <v>1997</v>
      </c>
      <c r="F112" s="111" t="s">
        <v>3</v>
      </c>
      <c r="G112" s="103" t="s">
        <v>4</v>
      </c>
      <c r="H112" s="104">
        <v>0.03937071759259259</v>
      </c>
      <c r="I112" s="104">
        <v>0.03827083333333333</v>
      </c>
      <c r="J112" s="120">
        <f t="shared" si="21"/>
        <v>0.0010998842592592623</v>
      </c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>
        <v>2</v>
      </c>
      <c r="X112" s="99"/>
      <c r="Y112" s="99"/>
      <c r="Z112" s="99"/>
      <c r="AA112" s="99"/>
      <c r="AB112" s="99"/>
      <c r="AC112" s="105">
        <f t="shared" si="22"/>
        <v>2</v>
      </c>
      <c r="AD112" s="106">
        <v>95.03</v>
      </c>
      <c r="AE112" s="121">
        <f t="shared" si="23"/>
        <v>97.03</v>
      </c>
      <c r="AF112" s="104">
        <v>0.0011761574074074074</v>
      </c>
      <c r="AG112" s="104">
        <v>4.780092592592593E-05</v>
      </c>
      <c r="AH112" s="107">
        <f t="shared" si="24"/>
        <v>0.0011283564814814815</v>
      </c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105">
        <f t="shared" si="25"/>
        <v>0</v>
      </c>
      <c r="BB112" s="106">
        <v>97.49</v>
      </c>
      <c r="BC112" s="121">
        <f t="shared" si="26"/>
        <v>97.49</v>
      </c>
      <c r="BD112" s="112">
        <f t="shared" si="27"/>
        <v>97.03</v>
      </c>
      <c r="BE112" s="99">
        <v>2</v>
      </c>
      <c r="BF112" s="151"/>
    </row>
    <row r="113" spans="1:58" s="82" customFormat="1" ht="13.5" customHeight="1">
      <c r="A113" s="111">
        <v>3</v>
      </c>
      <c r="B113" s="101" t="s">
        <v>70</v>
      </c>
      <c r="C113" s="111">
        <v>179</v>
      </c>
      <c r="D113" s="133" t="s">
        <v>21</v>
      </c>
      <c r="E113" s="102">
        <v>1999</v>
      </c>
      <c r="F113" s="102" t="s">
        <v>5</v>
      </c>
      <c r="G113" s="103" t="s">
        <v>4</v>
      </c>
      <c r="H113" s="104">
        <v>0.026193171296296298</v>
      </c>
      <c r="I113" s="104">
        <v>0.025060185185185185</v>
      </c>
      <c r="J113" s="120">
        <f t="shared" si="21"/>
        <v>0.0011329861111111124</v>
      </c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105">
        <f t="shared" si="22"/>
        <v>0</v>
      </c>
      <c r="AD113" s="106">
        <v>97.89</v>
      </c>
      <c r="AE113" s="121">
        <f t="shared" si="23"/>
        <v>97.89</v>
      </c>
      <c r="AF113" s="104">
        <v>0.028945023148148147</v>
      </c>
      <c r="AG113" s="104">
        <v>0.02783761574074074</v>
      </c>
      <c r="AH113" s="107">
        <f t="shared" si="24"/>
        <v>0.0011074074074074076</v>
      </c>
      <c r="AI113" s="99"/>
      <c r="AJ113" s="99"/>
      <c r="AK113" s="99"/>
      <c r="AL113" s="99">
        <v>50</v>
      </c>
      <c r="AM113" s="99"/>
      <c r="AN113" s="99"/>
      <c r="AO113" s="99"/>
      <c r="AP113" s="99">
        <v>2</v>
      </c>
      <c r="AQ113" s="99"/>
      <c r="AR113" s="99">
        <v>2</v>
      </c>
      <c r="AS113" s="99"/>
      <c r="AT113" s="99"/>
      <c r="AU113" s="99">
        <v>2</v>
      </c>
      <c r="AV113" s="99"/>
      <c r="AW113" s="99"/>
      <c r="AX113" s="99"/>
      <c r="AY113" s="99"/>
      <c r="AZ113" s="99"/>
      <c r="BA113" s="105">
        <f t="shared" si="25"/>
        <v>56</v>
      </c>
      <c r="BB113" s="106">
        <v>95.68</v>
      </c>
      <c r="BC113" s="121">
        <f t="shared" si="26"/>
        <v>151.68</v>
      </c>
      <c r="BD113" s="112">
        <f t="shared" si="27"/>
        <v>97.89</v>
      </c>
      <c r="BE113" s="99">
        <v>3</v>
      </c>
      <c r="BF113" s="151"/>
    </row>
    <row r="114" spans="1:58" s="82" customFormat="1" ht="13.5" customHeight="1">
      <c r="A114" s="111">
        <v>4</v>
      </c>
      <c r="B114" s="101" t="s">
        <v>70</v>
      </c>
      <c r="C114" s="111">
        <v>195</v>
      </c>
      <c r="D114" s="133" t="s">
        <v>20</v>
      </c>
      <c r="E114" s="102">
        <v>1998</v>
      </c>
      <c r="F114" s="102" t="s">
        <v>5</v>
      </c>
      <c r="G114" s="103" t="s">
        <v>4</v>
      </c>
      <c r="H114" s="107">
        <v>0.03730335648148148</v>
      </c>
      <c r="I114" s="107">
        <v>0.03615636574074074</v>
      </c>
      <c r="J114" s="120">
        <f t="shared" si="21"/>
        <v>0.00114699074074074</v>
      </c>
      <c r="K114" s="99"/>
      <c r="L114" s="99"/>
      <c r="M114" s="99"/>
      <c r="N114" s="99"/>
      <c r="O114" s="99"/>
      <c r="P114" s="99"/>
      <c r="Q114" s="99"/>
      <c r="R114" s="99">
        <v>2</v>
      </c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105">
        <f t="shared" si="22"/>
        <v>2</v>
      </c>
      <c r="AD114" s="106">
        <v>99.1</v>
      </c>
      <c r="AE114" s="121">
        <f t="shared" si="23"/>
        <v>101.1</v>
      </c>
      <c r="AF114" s="104">
        <v>0.04006793981481482</v>
      </c>
      <c r="AG114" s="104">
        <v>0.03892951388888889</v>
      </c>
      <c r="AH114" s="107">
        <f t="shared" si="24"/>
        <v>0.0011384259259259247</v>
      </c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105">
        <f t="shared" si="25"/>
        <v>0</v>
      </c>
      <c r="BB114" s="106">
        <v>98.36</v>
      </c>
      <c r="BC114" s="121">
        <f t="shared" si="26"/>
        <v>98.36</v>
      </c>
      <c r="BD114" s="112">
        <f t="shared" si="27"/>
        <v>98.36</v>
      </c>
      <c r="BE114" s="99">
        <v>4</v>
      </c>
      <c r="BF114" s="151"/>
    </row>
    <row r="115" spans="1:58" s="82" customFormat="1" ht="13.5" customHeight="1">
      <c r="A115" s="111">
        <v>5</v>
      </c>
      <c r="B115" s="101" t="s">
        <v>70</v>
      </c>
      <c r="C115" s="111">
        <v>190</v>
      </c>
      <c r="D115" s="133" t="s">
        <v>40</v>
      </c>
      <c r="E115" s="102">
        <v>1998</v>
      </c>
      <c r="F115" s="102" t="s">
        <v>3</v>
      </c>
      <c r="G115" s="102" t="s">
        <v>4</v>
      </c>
      <c r="H115" s="104">
        <v>0.03383831018518519</v>
      </c>
      <c r="I115" s="104">
        <v>0.03269085648148148</v>
      </c>
      <c r="J115" s="120">
        <f t="shared" si="21"/>
        <v>0.001147453703703713</v>
      </c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>
        <v>2</v>
      </c>
      <c r="AB115" s="99"/>
      <c r="AC115" s="105">
        <f t="shared" si="22"/>
        <v>2</v>
      </c>
      <c r="AD115" s="106">
        <v>99.14</v>
      </c>
      <c r="AE115" s="121">
        <f t="shared" si="23"/>
        <v>101.14</v>
      </c>
      <c r="AF115" s="104">
        <v>0.03593819444444444</v>
      </c>
      <c r="AG115" s="104">
        <v>0.03477835648148148</v>
      </c>
      <c r="AH115" s="107">
        <f t="shared" si="24"/>
        <v>0.0011598379629629563</v>
      </c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105">
        <f t="shared" si="25"/>
        <v>0</v>
      </c>
      <c r="BB115" s="106">
        <v>100.21</v>
      </c>
      <c r="BC115" s="121">
        <f t="shared" si="26"/>
        <v>100.21</v>
      </c>
      <c r="BD115" s="112">
        <f t="shared" si="27"/>
        <v>100.21</v>
      </c>
      <c r="BE115" s="99">
        <v>5</v>
      </c>
      <c r="BF115" s="151"/>
    </row>
    <row r="116" spans="1:58" s="82" customFormat="1" ht="13.5" customHeight="1">
      <c r="A116" s="111">
        <v>6</v>
      </c>
      <c r="B116" s="101" t="s">
        <v>70</v>
      </c>
      <c r="C116" s="111">
        <v>176</v>
      </c>
      <c r="D116" s="133" t="s">
        <v>111</v>
      </c>
      <c r="E116" s="102">
        <v>1998</v>
      </c>
      <c r="F116" s="102" t="s">
        <v>73</v>
      </c>
      <c r="G116" s="103" t="s">
        <v>4</v>
      </c>
      <c r="H116" s="104">
        <v>0.024122569444444446</v>
      </c>
      <c r="I116" s="104">
        <v>0.022971412037037037</v>
      </c>
      <c r="J116" s="120">
        <f t="shared" si="21"/>
        <v>0.0011511574074074098</v>
      </c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>
        <v>2</v>
      </c>
      <c r="Z116" s="99"/>
      <c r="AA116" s="99"/>
      <c r="AB116" s="99"/>
      <c r="AC116" s="105">
        <f t="shared" si="22"/>
        <v>2</v>
      </c>
      <c r="AD116" s="106">
        <v>99.46</v>
      </c>
      <c r="AE116" s="121">
        <f t="shared" si="23"/>
        <v>101.46</v>
      </c>
      <c r="AF116" s="104">
        <v>0.02689386574074074</v>
      </c>
      <c r="AG116" s="104">
        <v>0.02572708333333333</v>
      </c>
      <c r="AH116" s="107">
        <f t="shared" si="24"/>
        <v>0.001166782407407408</v>
      </c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105">
        <f t="shared" si="25"/>
        <v>0</v>
      </c>
      <c r="BB116" s="106">
        <v>100.81</v>
      </c>
      <c r="BC116" s="121">
        <f t="shared" si="26"/>
        <v>100.81</v>
      </c>
      <c r="BD116" s="112">
        <f t="shared" si="27"/>
        <v>100.81</v>
      </c>
      <c r="BE116" s="99">
        <v>6</v>
      </c>
      <c r="BF116" s="151"/>
    </row>
    <row r="117" spans="1:58" s="82" customFormat="1" ht="13.5" customHeight="1">
      <c r="A117" s="111">
        <v>7</v>
      </c>
      <c r="B117" s="101" t="s">
        <v>70</v>
      </c>
      <c r="C117" s="111">
        <v>182</v>
      </c>
      <c r="D117" s="134" t="s">
        <v>39</v>
      </c>
      <c r="E117" s="109">
        <v>1998</v>
      </c>
      <c r="F117" s="102" t="s">
        <v>3</v>
      </c>
      <c r="G117" s="102" t="s">
        <v>4</v>
      </c>
      <c r="H117" s="104">
        <v>0.029019097222222224</v>
      </c>
      <c r="I117" s="104">
        <v>0.027853935185185186</v>
      </c>
      <c r="J117" s="120">
        <f t="shared" si="21"/>
        <v>0.0011651620370370375</v>
      </c>
      <c r="K117" s="99"/>
      <c r="L117" s="99"/>
      <c r="M117" s="99"/>
      <c r="N117" s="99">
        <v>4</v>
      </c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105">
        <f t="shared" si="22"/>
        <v>4</v>
      </c>
      <c r="AD117" s="106">
        <v>100.67</v>
      </c>
      <c r="AE117" s="121">
        <f t="shared" si="23"/>
        <v>104.67</v>
      </c>
      <c r="AF117" s="104">
        <v>0.031100347222222224</v>
      </c>
      <c r="AG117" s="104">
        <v>0.029927662037037034</v>
      </c>
      <c r="AH117" s="107">
        <f t="shared" si="24"/>
        <v>0.0011726851851851898</v>
      </c>
      <c r="AI117" s="99"/>
      <c r="AJ117" s="99"/>
      <c r="AK117" s="99"/>
      <c r="AL117" s="99"/>
      <c r="AM117" s="99"/>
      <c r="AN117" s="99"/>
      <c r="AO117" s="99"/>
      <c r="AP117" s="99">
        <v>2</v>
      </c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105">
        <f t="shared" si="25"/>
        <v>2</v>
      </c>
      <c r="BB117" s="106">
        <v>101.32</v>
      </c>
      <c r="BC117" s="121">
        <f t="shared" si="26"/>
        <v>103.32</v>
      </c>
      <c r="BD117" s="112">
        <f t="shared" si="27"/>
        <v>103.32</v>
      </c>
      <c r="BE117" s="99">
        <v>7</v>
      </c>
      <c r="BF117" s="151"/>
    </row>
    <row r="118" spans="1:58" s="82" customFormat="1" ht="13.5" customHeight="1">
      <c r="A118" s="111">
        <v>8</v>
      </c>
      <c r="B118" s="101" t="s">
        <v>70</v>
      </c>
      <c r="C118" s="111">
        <v>210</v>
      </c>
      <c r="D118" s="133" t="s">
        <v>29</v>
      </c>
      <c r="E118" s="102">
        <v>2000</v>
      </c>
      <c r="F118" s="102" t="s">
        <v>5</v>
      </c>
      <c r="G118" s="103" t="s">
        <v>4</v>
      </c>
      <c r="H118" s="104">
        <v>0.0068035879629629635</v>
      </c>
      <c r="I118" s="104">
        <v>0.005569560185185185</v>
      </c>
      <c r="J118" s="120">
        <f t="shared" si="21"/>
        <v>0.0012340277777777783</v>
      </c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105">
        <f t="shared" si="22"/>
        <v>0</v>
      </c>
      <c r="AD118" s="106">
        <v>106.62</v>
      </c>
      <c r="AE118" s="121">
        <f t="shared" si="23"/>
        <v>106.62</v>
      </c>
      <c r="AF118" s="104">
        <v>0.010284722222222223</v>
      </c>
      <c r="AG118" s="104">
        <v>0.009068055555555555</v>
      </c>
      <c r="AH118" s="107">
        <f t="shared" si="24"/>
        <v>0.001216666666666668</v>
      </c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105">
        <f t="shared" si="25"/>
        <v>0</v>
      </c>
      <c r="BB118" s="106">
        <v>105.12</v>
      </c>
      <c r="BC118" s="121">
        <f t="shared" si="26"/>
        <v>105.12</v>
      </c>
      <c r="BD118" s="112">
        <f t="shared" si="27"/>
        <v>105.12</v>
      </c>
      <c r="BE118" s="99">
        <v>8</v>
      </c>
      <c r="BF118" s="151"/>
    </row>
    <row r="119" spans="1:58" s="82" customFormat="1" ht="13.5" customHeight="1">
      <c r="A119" s="111">
        <v>9</v>
      </c>
      <c r="B119" s="101" t="s">
        <v>70</v>
      </c>
      <c r="C119" s="111">
        <v>211</v>
      </c>
      <c r="D119" s="133" t="s">
        <v>9</v>
      </c>
      <c r="E119" s="102">
        <v>1997</v>
      </c>
      <c r="F119" s="102" t="s">
        <v>5</v>
      </c>
      <c r="G119" s="103" t="s">
        <v>4</v>
      </c>
      <c r="H119" s="104">
        <v>0.007580555555555556</v>
      </c>
      <c r="I119" s="104">
        <v>0.006311805555555556</v>
      </c>
      <c r="J119" s="120">
        <f t="shared" si="21"/>
        <v>0.00126875</v>
      </c>
      <c r="K119" s="99"/>
      <c r="L119" s="99"/>
      <c r="M119" s="99"/>
      <c r="N119" s="99"/>
      <c r="O119" s="99"/>
      <c r="P119" s="99"/>
      <c r="Q119" s="99"/>
      <c r="R119" s="99"/>
      <c r="S119" s="99"/>
      <c r="T119" s="99">
        <v>2</v>
      </c>
      <c r="U119" s="99"/>
      <c r="V119" s="99"/>
      <c r="W119" s="99"/>
      <c r="X119" s="99"/>
      <c r="Y119" s="99"/>
      <c r="Z119" s="99"/>
      <c r="AA119" s="99"/>
      <c r="AB119" s="99"/>
      <c r="AC119" s="105">
        <f t="shared" si="22"/>
        <v>2</v>
      </c>
      <c r="AD119" s="106">
        <v>109.62</v>
      </c>
      <c r="AE119" s="121">
        <f t="shared" si="23"/>
        <v>111.62</v>
      </c>
      <c r="AF119" s="104">
        <v>0.010945717592592594</v>
      </c>
      <c r="AG119" s="104">
        <v>0.009741319444444445</v>
      </c>
      <c r="AH119" s="107">
        <f t="shared" si="24"/>
        <v>0.0012043981481481489</v>
      </c>
      <c r="AI119" s="99"/>
      <c r="AJ119" s="99"/>
      <c r="AK119" s="99"/>
      <c r="AL119" s="99"/>
      <c r="AM119" s="99"/>
      <c r="AN119" s="99"/>
      <c r="AO119" s="99"/>
      <c r="AP119" s="99"/>
      <c r="AQ119" s="99"/>
      <c r="AR119" s="99">
        <v>2</v>
      </c>
      <c r="AS119" s="99"/>
      <c r="AT119" s="99"/>
      <c r="AU119" s="99"/>
      <c r="AV119" s="99"/>
      <c r="AW119" s="99"/>
      <c r="AX119" s="99"/>
      <c r="AY119" s="99"/>
      <c r="AZ119" s="99"/>
      <c r="BA119" s="105">
        <f t="shared" si="25"/>
        <v>2</v>
      </c>
      <c r="BB119" s="106">
        <v>104.06</v>
      </c>
      <c r="BC119" s="121">
        <f t="shared" si="26"/>
        <v>106.06</v>
      </c>
      <c r="BD119" s="112">
        <f t="shared" si="27"/>
        <v>106.06</v>
      </c>
      <c r="BE119" s="99">
        <v>9</v>
      </c>
      <c r="BF119" s="151"/>
    </row>
    <row r="120" spans="1:58" s="82" customFormat="1" ht="13.5" customHeight="1">
      <c r="A120" s="111">
        <v>10</v>
      </c>
      <c r="B120" s="101" t="s">
        <v>70</v>
      </c>
      <c r="C120" s="111">
        <v>164</v>
      </c>
      <c r="D120" s="134" t="s">
        <v>53</v>
      </c>
      <c r="E120" s="109">
        <v>2000</v>
      </c>
      <c r="F120" s="102" t="s">
        <v>3</v>
      </c>
      <c r="G120" s="109">
        <v>1</v>
      </c>
      <c r="H120" s="104">
        <v>0.01740636574074074</v>
      </c>
      <c r="I120" s="104">
        <v>0.016034027777777776</v>
      </c>
      <c r="J120" s="120">
        <f t="shared" si="21"/>
        <v>0.001372337962962964</v>
      </c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105">
        <f t="shared" si="22"/>
        <v>0</v>
      </c>
      <c r="AD120" s="106">
        <v>118.57</v>
      </c>
      <c r="AE120" s="121">
        <f t="shared" si="23"/>
        <v>118.57</v>
      </c>
      <c r="AF120" s="104">
        <v>0.019303935185185184</v>
      </c>
      <c r="AG120" s="104">
        <v>0.01809791666666667</v>
      </c>
      <c r="AH120" s="107">
        <f t="shared" si="24"/>
        <v>0.001206018518518516</v>
      </c>
      <c r="AI120" s="99"/>
      <c r="AJ120" s="99"/>
      <c r="AK120" s="99"/>
      <c r="AL120" s="99"/>
      <c r="AM120" s="99"/>
      <c r="AN120" s="99"/>
      <c r="AO120" s="99"/>
      <c r="AP120" s="99">
        <v>2</v>
      </c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105">
        <f t="shared" si="25"/>
        <v>2</v>
      </c>
      <c r="BB120" s="106">
        <v>104.2</v>
      </c>
      <c r="BC120" s="121">
        <f t="shared" si="26"/>
        <v>106.2</v>
      </c>
      <c r="BD120" s="112">
        <f t="shared" si="27"/>
        <v>106.2</v>
      </c>
      <c r="BE120" s="99">
        <v>10</v>
      </c>
      <c r="BF120" s="151"/>
    </row>
    <row r="121" spans="1:58" s="82" customFormat="1" ht="12.75" customHeight="1">
      <c r="A121" s="111">
        <v>11</v>
      </c>
      <c r="B121" s="101" t="s">
        <v>70</v>
      </c>
      <c r="C121" s="111">
        <v>196</v>
      </c>
      <c r="D121" s="134" t="s">
        <v>131</v>
      </c>
      <c r="E121" s="109">
        <v>2002</v>
      </c>
      <c r="F121" s="102" t="s">
        <v>5</v>
      </c>
      <c r="G121" s="103">
        <v>1</v>
      </c>
      <c r="H121" s="104">
        <v>0.03814456018518519</v>
      </c>
      <c r="I121" s="104">
        <v>0.036850925925925926</v>
      </c>
      <c r="J121" s="120">
        <f t="shared" si="21"/>
        <v>0.0012936342592592617</v>
      </c>
      <c r="K121" s="99"/>
      <c r="L121" s="99"/>
      <c r="M121" s="99"/>
      <c r="N121" s="99"/>
      <c r="O121" s="99">
        <v>2</v>
      </c>
      <c r="P121" s="99"/>
      <c r="Q121" s="99"/>
      <c r="R121" s="99">
        <v>2</v>
      </c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105">
        <f t="shared" si="22"/>
        <v>4</v>
      </c>
      <c r="AD121" s="106">
        <v>111.77</v>
      </c>
      <c r="AE121" s="121">
        <f t="shared" si="23"/>
        <v>115.77</v>
      </c>
      <c r="AF121" s="104">
        <v>0.041</v>
      </c>
      <c r="AG121" s="104">
        <v>0.039680208333333335</v>
      </c>
      <c r="AH121" s="107">
        <f t="shared" si="24"/>
        <v>0.001319791666666667</v>
      </c>
      <c r="AI121" s="99"/>
      <c r="AJ121" s="99"/>
      <c r="AK121" s="99"/>
      <c r="AL121" s="99"/>
      <c r="AM121" s="99"/>
      <c r="AN121" s="99"/>
      <c r="AO121" s="99"/>
      <c r="AP121" s="99">
        <v>2</v>
      </c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105">
        <f t="shared" si="25"/>
        <v>2</v>
      </c>
      <c r="BB121" s="106">
        <v>114.03</v>
      </c>
      <c r="BC121" s="121">
        <f t="shared" si="26"/>
        <v>116.03</v>
      </c>
      <c r="BD121" s="112">
        <f t="shared" si="27"/>
        <v>115.77</v>
      </c>
      <c r="BE121" s="99">
        <v>11</v>
      </c>
      <c r="BF121" s="151"/>
    </row>
    <row r="122" spans="1:58" s="82" customFormat="1" ht="12.75" customHeight="1">
      <c r="A122" s="111">
        <v>12</v>
      </c>
      <c r="B122" s="101" t="s">
        <v>70</v>
      </c>
      <c r="C122" s="111">
        <v>175</v>
      </c>
      <c r="D122" s="133" t="s">
        <v>114</v>
      </c>
      <c r="E122" s="102">
        <v>1999</v>
      </c>
      <c r="F122" s="102" t="s">
        <v>73</v>
      </c>
      <c r="G122" s="103">
        <v>1</v>
      </c>
      <c r="H122" s="104">
        <v>0.023797453703703703</v>
      </c>
      <c r="I122" s="104">
        <v>0.022276967592592595</v>
      </c>
      <c r="J122" s="120">
        <f t="shared" si="21"/>
        <v>0.0015204861111111079</v>
      </c>
      <c r="K122" s="99"/>
      <c r="L122" s="99">
        <v>2</v>
      </c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105">
        <f t="shared" si="22"/>
        <v>2</v>
      </c>
      <c r="AD122" s="106">
        <v>131.37</v>
      </c>
      <c r="AE122" s="121">
        <f t="shared" si="23"/>
        <v>133.37</v>
      </c>
      <c r="AF122" s="104">
        <v>0.026350694444444444</v>
      </c>
      <c r="AG122" s="104">
        <v>0.02502916666666667</v>
      </c>
      <c r="AH122" s="107">
        <f t="shared" si="24"/>
        <v>0.0013215277777777756</v>
      </c>
      <c r="AI122" s="99"/>
      <c r="AJ122" s="99"/>
      <c r="AK122" s="99"/>
      <c r="AL122" s="99"/>
      <c r="AM122" s="99"/>
      <c r="AN122" s="99"/>
      <c r="AO122" s="99"/>
      <c r="AP122" s="99">
        <v>2</v>
      </c>
      <c r="AQ122" s="99"/>
      <c r="AR122" s="99"/>
      <c r="AS122" s="99"/>
      <c r="AT122" s="99"/>
      <c r="AU122" s="99">
        <v>2</v>
      </c>
      <c r="AV122" s="99"/>
      <c r="AW122" s="99"/>
      <c r="AX122" s="99"/>
      <c r="AY122" s="99"/>
      <c r="AZ122" s="99"/>
      <c r="BA122" s="105">
        <f t="shared" si="25"/>
        <v>4</v>
      </c>
      <c r="BB122" s="106">
        <v>114.18</v>
      </c>
      <c r="BC122" s="121">
        <f t="shared" si="26"/>
        <v>118.18</v>
      </c>
      <c r="BD122" s="112">
        <f t="shared" si="27"/>
        <v>118.18</v>
      </c>
      <c r="BE122" s="99">
        <v>12</v>
      </c>
      <c r="BF122" s="151"/>
    </row>
    <row r="123" spans="1:58" s="82" customFormat="1" ht="12.75" customHeight="1">
      <c r="A123" s="111">
        <v>13</v>
      </c>
      <c r="B123" s="116" t="s">
        <v>70</v>
      </c>
      <c r="C123" s="111">
        <v>183</v>
      </c>
      <c r="D123" s="134" t="s">
        <v>93</v>
      </c>
      <c r="E123" s="109">
        <v>1999</v>
      </c>
      <c r="F123" s="102" t="s">
        <v>174</v>
      </c>
      <c r="G123" s="109">
        <v>2</v>
      </c>
      <c r="H123" s="104">
        <v>0.030072337962962964</v>
      </c>
      <c r="I123" s="104">
        <v>0.028516087962962965</v>
      </c>
      <c r="J123" s="120">
        <f t="shared" si="21"/>
        <v>0.0015562499999999986</v>
      </c>
      <c r="K123" s="99"/>
      <c r="L123" s="99"/>
      <c r="M123" s="99"/>
      <c r="N123" s="99">
        <v>2</v>
      </c>
      <c r="O123" s="99"/>
      <c r="P123" s="99"/>
      <c r="Q123" s="99"/>
      <c r="R123" s="99">
        <v>2</v>
      </c>
      <c r="S123" s="99"/>
      <c r="T123" s="99">
        <v>2</v>
      </c>
      <c r="U123" s="99"/>
      <c r="V123" s="99"/>
      <c r="W123" s="99"/>
      <c r="X123" s="99"/>
      <c r="Y123" s="99"/>
      <c r="Z123" s="99"/>
      <c r="AA123" s="99">
        <v>2</v>
      </c>
      <c r="AB123" s="99"/>
      <c r="AC123" s="105">
        <f t="shared" si="22"/>
        <v>8</v>
      </c>
      <c r="AD123" s="106">
        <v>134.46</v>
      </c>
      <c r="AE123" s="121">
        <f t="shared" si="23"/>
        <v>142.46</v>
      </c>
      <c r="AF123" s="104">
        <v>0.03199050925925926</v>
      </c>
      <c r="AG123" s="104">
        <v>0.030602893518518522</v>
      </c>
      <c r="AH123" s="107">
        <f t="shared" si="24"/>
        <v>0.0013876157407407379</v>
      </c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105">
        <f t="shared" si="25"/>
        <v>0</v>
      </c>
      <c r="BB123" s="106">
        <v>119.89</v>
      </c>
      <c r="BC123" s="121">
        <f t="shared" si="26"/>
        <v>119.89</v>
      </c>
      <c r="BD123" s="112">
        <f t="shared" si="27"/>
        <v>119.89</v>
      </c>
      <c r="BE123" s="99">
        <v>13</v>
      </c>
      <c r="BF123" s="151"/>
    </row>
    <row r="124" spans="1:58" s="82" customFormat="1" ht="12.75" customHeight="1">
      <c r="A124" s="111">
        <v>14</v>
      </c>
      <c r="B124" s="116" t="s">
        <v>70</v>
      </c>
      <c r="C124" s="111">
        <v>207</v>
      </c>
      <c r="D124" s="133" t="s">
        <v>38</v>
      </c>
      <c r="E124" s="102">
        <v>2000</v>
      </c>
      <c r="F124" s="102" t="s">
        <v>11</v>
      </c>
      <c r="G124" s="102">
        <v>3</v>
      </c>
      <c r="H124" s="104">
        <v>0.003568055555555555</v>
      </c>
      <c r="I124" s="104">
        <v>0.0021113425925925926</v>
      </c>
      <c r="J124" s="120">
        <f t="shared" si="21"/>
        <v>0.0014567129629629626</v>
      </c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105">
        <f t="shared" si="22"/>
        <v>0</v>
      </c>
      <c r="AD124" s="106">
        <v>125.86</v>
      </c>
      <c r="AE124" s="121">
        <f t="shared" si="23"/>
        <v>125.86</v>
      </c>
      <c r="AF124" s="104">
        <v>0.007678356481481481</v>
      </c>
      <c r="AG124" s="104">
        <v>0.0062878472222222224</v>
      </c>
      <c r="AH124" s="107">
        <f t="shared" si="24"/>
        <v>0.0013905092592592589</v>
      </c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105">
        <f t="shared" si="25"/>
        <v>0</v>
      </c>
      <c r="BB124" s="105">
        <v>120.14</v>
      </c>
      <c r="BC124" s="121">
        <f t="shared" si="26"/>
        <v>120.14</v>
      </c>
      <c r="BD124" s="112">
        <f t="shared" si="27"/>
        <v>120.14</v>
      </c>
      <c r="BE124" s="99">
        <v>14</v>
      </c>
      <c r="BF124" s="151"/>
    </row>
    <row r="125" spans="1:58" s="82" customFormat="1" ht="12.75" customHeight="1">
      <c r="A125" s="111">
        <v>15</v>
      </c>
      <c r="B125" s="101" t="s">
        <v>70</v>
      </c>
      <c r="C125" s="111">
        <v>193</v>
      </c>
      <c r="D125" s="133" t="s">
        <v>113</v>
      </c>
      <c r="E125" s="102">
        <v>1999</v>
      </c>
      <c r="F125" s="102" t="s">
        <v>73</v>
      </c>
      <c r="G125" s="103">
        <v>1</v>
      </c>
      <c r="H125" s="104">
        <v>0.036884953703703705</v>
      </c>
      <c r="I125" s="104">
        <v>0.035441319444444445</v>
      </c>
      <c r="J125" s="120">
        <f t="shared" si="21"/>
        <v>0.001443634259259259</v>
      </c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105">
        <f t="shared" si="22"/>
        <v>0</v>
      </c>
      <c r="AD125" s="106">
        <v>124.73</v>
      </c>
      <c r="AE125" s="121">
        <f t="shared" si="23"/>
        <v>124.73</v>
      </c>
      <c r="AF125" s="104">
        <v>0.039004166666666666</v>
      </c>
      <c r="AG125" s="104">
        <v>0.037547337962962966</v>
      </c>
      <c r="AH125" s="107">
        <f t="shared" si="24"/>
        <v>0.0014568287037036998</v>
      </c>
      <c r="AI125" s="99"/>
      <c r="AJ125" s="99"/>
      <c r="AK125" s="99"/>
      <c r="AL125" s="99"/>
      <c r="AM125" s="99"/>
      <c r="AN125" s="99"/>
      <c r="AO125" s="99">
        <v>2</v>
      </c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105">
        <f t="shared" si="25"/>
        <v>2</v>
      </c>
      <c r="BB125" s="106">
        <v>125.87</v>
      </c>
      <c r="BC125" s="121">
        <f t="shared" si="26"/>
        <v>127.87</v>
      </c>
      <c r="BD125" s="112">
        <f t="shared" si="27"/>
        <v>124.73</v>
      </c>
      <c r="BE125" s="99">
        <v>15</v>
      </c>
      <c r="BF125" s="151"/>
    </row>
    <row r="126" spans="1:58" s="82" customFormat="1" ht="12.75" customHeight="1">
      <c r="A126" s="111">
        <v>16</v>
      </c>
      <c r="B126" s="101" t="s">
        <v>70</v>
      </c>
      <c r="C126" s="111">
        <v>192</v>
      </c>
      <c r="D126" s="134" t="s">
        <v>95</v>
      </c>
      <c r="E126" s="109">
        <v>2003</v>
      </c>
      <c r="F126" s="102" t="s">
        <v>174</v>
      </c>
      <c r="G126" s="109">
        <v>1</v>
      </c>
      <c r="H126" s="104">
        <v>0.036230324074074075</v>
      </c>
      <c r="I126" s="104">
        <v>0.034747106481481486</v>
      </c>
      <c r="J126" s="120">
        <f t="shared" si="21"/>
        <v>0.001483217592592588</v>
      </c>
      <c r="K126" s="99"/>
      <c r="L126" s="99">
        <v>2</v>
      </c>
      <c r="M126" s="99"/>
      <c r="N126" s="99"/>
      <c r="O126" s="99"/>
      <c r="P126" s="99"/>
      <c r="Q126" s="99"/>
      <c r="R126" s="99"/>
      <c r="S126" s="99"/>
      <c r="T126" s="99">
        <v>2</v>
      </c>
      <c r="U126" s="99"/>
      <c r="V126" s="99"/>
      <c r="W126" s="99"/>
      <c r="X126" s="99"/>
      <c r="Y126" s="99"/>
      <c r="Z126" s="99"/>
      <c r="AA126" s="99"/>
      <c r="AB126" s="99"/>
      <c r="AC126" s="105">
        <f t="shared" si="22"/>
        <v>4</v>
      </c>
      <c r="AD126" s="106">
        <v>128.15</v>
      </c>
      <c r="AE126" s="121">
        <f t="shared" si="23"/>
        <v>132.15</v>
      </c>
      <c r="AF126" s="104">
        <v>0.03840613425925926</v>
      </c>
      <c r="AG126" s="104">
        <v>0.03683842592592593</v>
      </c>
      <c r="AH126" s="107">
        <f t="shared" si="24"/>
        <v>0.0015677083333333341</v>
      </c>
      <c r="AI126" s="99"/>
      <c r="AJ126" s="99"/>
      <c r="AK126" s="99"/>
      <c r="AL126" s="99"/>
      <c r="AM126" s="99"/>
      <c r="AN126" s="99"/>
      <c r="AO126" s="99"/>
      <c r="AP126" s="99">
        <v>2</v>
      </c>
      <c r="AQ126" s="99"/>
      <c r="AR126" s="99"/>
      <c r="AS126" s="99">
        <v>2</v>
      </c>
      <c r="AT126" s="99"/>
      <c r="AU126" s="99"/>
      <c r="AV126" s="99"/>
      <c r="AW126" s="99"/>
      <c r="AX126" s="99"/>
      <c r="AY126" s="99">
        <v>2</v>
      </c>
      <c r="AZ126" s="99"/>
      <c r="BA126" s="105">
        <f t="shared" si="25"/>
        <v>6</v>
      </c>
      <c r="BB126" s="106">
        <v>135.45</v>
      </c>
      <c r="BC126" s="121">
        <f t="shared" si="26"/>
        <v>141.45</v>
      </c>
      <c r="BD126" s="112">
        <f t="shared" si="27"/>
        <v>132.15</v>
      </c>
      <c r="BE126" s="99">
        <v>16</v>
      </c>
      <c r="BF126" s="151"/>
    </row>
    <row r="127" spans="1:58" s="82" customFormat="1" ht="12.75" customHeight="1">
      <c r="A127" s="111">
        <v>17</v>
      </c>
      <c r="B127" s="101" t="s">
        <v>70</v>
      </c>
      <c r="C127" s="111">
        <v>162</v>
      </c>
      <c r="D127" s="136" t="s">
        <v>149</v>
      </c>
      <c r="E127" s="117">
        <v>2001</v>
      </c>
      <c r="F127" s="102" t="s">
        <v>5</v>
      </c>
      <c r="G127" s="103" t="s">
        <v>7</v>
      </c>
      <c r="H127" s="104">
        <v>0.015417013888888892</v>
      </c>
      <c r="I127" s="104">
        <v>0.013912962962962962</v>
      </c>
      <c r="J127" s="120">
        <f t="shared" si="21"/>
        <v>0.0015040509259259295</v>
      </c>
      <c r="K127" s="99"/>
      <c r="L127" s="99">
        <v>2</v>
      </c>
      <c r="M127" s="99">
        <v>2</v>
      </c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105">
        <f t="shared" si="22"/>
        <v>4</v>
      </c>
      <c r="AD127" s="106">
        <v>129.95</v>
      </c>
      <c r="AE127" s="121">
        <f t="shared" si="23"/>
        <v>133.95</v>
      </c>
      <c r="AF127" s="104">
        <v>0.01816886574074074</v>
      </c>
      <c r="AG127" s="104">
        <v>0.016706944444444444</v>
      </c>
      <c r="AH127" s="107">
        <f t="shared" si="24"/>
        <v>0.0014619212962962945</v>
      </c>
      <c r="AI127" s="99"/>
      <c r="AJ127" s="99">
        <v>2</v>
      </c>
      <c r="AK127" s="99"/>
      <c r="AL127" s="99"/>
      <c r="AM127" s="99"/>
      <c r="AN127" s="99"/>
      <c r="AO127" s="99"/>
      <c r="AP127" s="99">
        <v>2</v>
      </c>
      <c r="AQ127" s="99"/>
      <c r="AR127" s="99"/>
      <c r="AS127" s="99"/>
      <c r="AT127" s="99"/>
      <c r="AU127" s="99"/>
      <c r="AV127" s="99"/>
      <c r="AW127" s="99"/>
      <c r="AX127" s="99"/>
      <c r="AY127" s="99"/>
      <c r="AZ127" s="99">
        <v>2</v>
      </c>
      <c r="BA127" s="105">
        <f t="shared" si="25"/>
        <v>6</v>
      </c>
      <c r="BB127" s="106">
        <v>126.31</v>
      </c>
      <c r="BC127" s="121">
        <f t="shared" si="26"/>
        <v>132.31</v>
      </c>
      <c r="BD127" s="112">
        <f t="shared" si="27"/>
        <v>132.31</v>
      </c>
      <c r="BE127" s="99">
        <v>17</v>
      </c>
      <c r="BF127" s="151"/>
    </row>
    <row r="128" spans="1:58" s="82" customFormat="1" ht="12" customHeight="1">
      <c r="A128" s="111">
        <v>18</v>
      </c>
      <c r="B128" s="101" t="s">
        <v>70</v>
      </c>
      <c r="C128" s="111">
        <v>161</v>
      </c>
      <c r="D128" s="134" t="s">
        <v>28</v>
      </c>
      <c r="E128" s="109">
        <v>2003</v>
      </c>
      <c r="F128" s="102" t="s">
        <v>5</v>
      </c>
      <c r="G128" s="103">
        <v>2</v>
      </c>
      <c r="H128" s="104">
        <v>0.014917592592592592</v>
      </c>
      <c r="I128" s="104">
        <v>0.013232407407407408</v>
      </c>
      <c r="J128" s="120">
        <f t="shared" si="21"/>
        <v>0.0016851851851851837</v>
      </c>
      <c r="K128" s="99"/>
      <c r="L128" s="99">
        <v>2</v>
      </c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105">
        <f t="shared" si="22"/>
        <v>2</v>
      </c>
      <c r="AD128" s="106">
        <v>145.6</v>
      </c>
      <c r="AE128" s="121">
        <f t="shared" si="23"/>
        <v>147.6</v>
      </c>
      <c r="AF128" s="104">
        <v>0.017621296296296298</v>
      </c>
      <c r="AG128" s="104">
        <v>0.01605173611111111</v>
      </c>
      <c r="AH128" s="107">
        <f t="shared" si="24"/>
        <v>0.0015695601851851877</v>
      </c>
      <c r="AI128" s="99"/>
      <c r="AJ128" s="99"/>
      <c r="AK128" s="99"/>
      <c r="AL128" s="99">
        <v>2</v>
      </c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105">
        <f t="shared" si="25"/>
        <v>2</v>
      </c>
      <c r="BB128" s="106">
        <v>135.61</v>
      </c>
      <c r="BC128" s="121">
        <f t="shared" si="26"/>
        <v>137.61</v>
      </c>
      <c r="BD128" s="112">
        <f t="shared" si="27"/>
        <v>137.61</v>
      </c>
      <c r="BE128" s="99">
        <v>18</v>
      </c>
      <c r="BF128" s="151"/>
    </row>
    <row r="129" spans="1:58" s="82" customFormat="1" ht="12.75" customHeight="1">
      <c r="A129" s="111">
        <v>19</v>
      </c>
      <c r="B129" s="101" t="s">
        <v>70</v>
      </c>
      <c r="C129" s="111">
        <v>203</v>
      </c>
      <c r="D129" s="134" t="s">
        <v>108</v>
      </c>
      <c r="E129" s="109">
        <v>2002</v>
      </c>
      <c r="F129" s="102" t="s">
        <v>5</v>
      </c>
      <c r="G129" s="103">
        <v>2</v>
      </c>
      <c r="H129" s="104">
        <v>0.0017949074074074074</v>
      </c>
      <c r="I129" s="104">
        <v>4.490740740740741E-05</v>
      </c>
      <c r="J129" s="120">
        <f t="shared" si="21"/>
        <v>0.00175</v>
      </c>
      <c r="K129" s="99"/>
      <c r="L129" s="99"/>
      <c r="M129" s="99"/>
      <c r="N129" s="99"/>
      <c r="O129" s="99"/>
      <c r="P129" s="99"/>
      <c r="Q129" s="99"/>
      <c r="R129" s="99">
        <v>2</v>
      </c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105">
        <f t="shared" si="22"/>
        <v>2</v>
      </c>
      <c r="AD129" s="106">
        <v>151.2</v>
      </c>
      <c r="AE129" s="121">
        <f t="shared" si="23"/>
        <v>153.2</v>
      </c>
      <c r="AF129" s="104">
        <v>0.005120833333333333</v>
      </c>
      <c r="AG129" s="104">
        <v>0.0035069444444444445</v>
      </c>
      <c r="AH129" s="107">
        <f t="shared" si="24"/>
        <v>0.0016138888888888887</v>
      </c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105">
        <f t="shared" si="25"/>
        <v>0</v>
      </c>
      <c r="BB129" s="105">
        <v>139.44</v>
      </c>
      <c r="BC129" s="121">
        <f t="shared" si="26"/>
        <v>139.44</v>
      </c>
      <c r="BD129" s="112">
        <f t="shared" si="27"/>
        <v>139.44</v>
      </c>
      <c r="BE129" s="99">
        <v>19</v>
      </c>
      <c r="BF129" s="151"/>
    </row>
    <row r="130" spans="1:58" s="82" customFormat="1" ht="12.75" customHeight="1">
      <c r="A130" s="111">
        <v>20</v>
      </c>
      <c r="B130" s="116" t="s">
        <v>70</v>
      </c>
      <c r="C130" s="111">
        <v>172</v>
      </c>
      <c r="D130" s="134" t="s">
        <v>85</v>
      </c>
      <c r="E130" s="109">
        <v>2001</v>
      </c>
      <c r="F130" s="102" t="s">
        <v>174</v>
      </c>
      <c r="G130" s="109">
        <v>2</v>
      </c>
      <c r="H130" s="104">
        <v>0.022549652777777776</v>
      </c>
      <c r="I130" s="104">
        <v>0.02085775462962963</v>
      </c>
      <c r="J130" s="120">
        <f t="shared" si="21"/>
        <v>0.0016918981481481472</v>
      </c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105">
        <f t="shared" si="22"/>
        <v>0</v>
      </c>
      <c r="AD130" s="106">
        <v>146.18</v>
      </c>
      <c r="AE130" s="121">
        <f t="shared" si="23"/>
        <v>146.18</v>
      </c>
      <c r="AF130" s="104">
        <v>0.02531608796296296</v>
      </c>
      <c r="AG130" s="104">
        <v>0.02366712962962963</v>
      </c>
      <c r="AH130" s="107">
        <f t="shared" si="24"/>
        <v>0.0016489583333333287</v>
      </c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105">
        <f t="shared" si="25"/>
        <v>0</v>
      </c>
      <c r="BB130" s="106">
        <v>142.47</v>
      </c>
      <c r="BC130" s="121">
        <f t="shared" si="26"/>
        <v>142.47</v>
      </c>
      <c r="BD130" s="112">
        <f t="shared" si="27"/>
        <v>142.47</v>
      </c>
      <c r="BE130" s="99">
        <v>20</v>
      </c>
      <c r="BF130" s="151"/>
    </row>
    <row r="131" spans="1:58" s="82" customFormat="1" ht="12.75" customHeight="1">
      <c r="A131" s="111">
        <v>21</v>
      </c>
      <c r="B131" s="101" t="s">
        <v>70</v>
      </c>
      <c r="C131" s="111">
        <v>166</v>
      </c>
      <c r="D131" s="134" t="s">
        <v>103</v>
      </c>
      <c r="E131" s="109">
        <v>2002</v>
      </c>
      <c r="F131" s="102" t="s">
        <v>5</v>
      </c>
      <c r="G131" s="103">
        <v>2</v>
      </c>
      <c r="H131" s="104">
        <v>0.01977638888888889</v>
      </c>
      <c r="I131" s="104">
        <v>0.018105208333333334</v>
      </c>
      <c r="J131" s="120">
        <f t="shared" si="21"/>
        <v>0.0016711805555555542</v>
      </c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>
        <v>2</v>
      </c>
      <c r="AB131" s="99"/>
      <c r="AC131" s="105">
        <f t="shared" si="22"/>
        <v>2</v>
      </c>
      <c r="AD131" s="106">
        <v>144.39</v>
      </c>
      <c r="AE131" s="121">
        <f t="shared" si="23"/>
        <v>146.39</v>
      </c>
      <c r="AF131" s="104">
        <v>0.021821643518518518</v>
      </c>
      <c r="AG131" s="104">
        <v>0.02016412037037037</v>
      </c>
      <c r="AH131" s="107">
        <f t="shared" si="24"/>
        <v>0.0016575231481481476</v>
      </c>
      <c r="AI131" s="99"/>
      <c r="AJ131" s="99"/>
      <c r="AK131" s="99"/>
      <c r="AL131" s="99"/>
      <c r="AM131" s="99"/>
      <c r="AN131" s="99"/>
      <c r="AO131" s="99"/>
      <c r="AP131" s="99">
        <v>2</v>
      </c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105">
        <f t="shared" si="25"/>
        <v>2</v>
      </c>
      <c r="BB131" s="106">
        <v>143.21</v>
      </c>
      <c r="BC131" s="121">
        <f t="shared" si="26"/>
        <v>145.21</v>
      </c>
      <c r="BD131" s="112">
        <f t="shared" si="27"/>
        <v>145.21</v>
      </c>
      <c r="BE131" s="99">
        <v>21</v>
      </c>
      <c r="BF131" s="151"/>
    </row>
    <row r="132" spans="1:58" s="82" customFormat="1" ht="13.5" customHeight="1">
      <c r="A132" s="111">
        <v>22</v>
      </c>
      <c r="B132" s="101" t="s">
        <v>70</v>
      </c>
      <c r="C132" s="111">
        <v>165</v>
      </c>
      <c r="D132" s="133" t="s">
        <v>76</v>
      </c>
      <c r="E132" s="102">
        <v>2000</v>
      </c>
      <c r="F132" s="102" t="s">
        <v>73</v>
      </c>
      <c r="G132" s="103">
        <v>2</v>
      </c>
      <c r="H132" s="104">
        <v>0.019096064814814816</v>
      </c>
      <c r="I132" s="104">
        <v>0.017407291666666668</v>
      </c>
      <c r="J132" s="120">
        <f t="shared" si="21"/>
        <v>0.0016887731481481476</v>
      </c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105">
        <f t="shared" si="22"/>
        <v>0</v>
      </c>
      <c r="AD132" s="106">
        <v>145.91</v>
      </c>
      <c r="AE132" s="121">
        <f t="shared" si="23"/>
        <v>145.91</v>
      </c>
      <c r="AF132" s="104">
        <v>0.02120023148148148</v>
      </c>
      <c r="AG132" s="104">
        <v>0.019494328703703705</v>
      </c>
      <c r="AH132" s="107">
        <f t="shared" si="24"/>
        <v>0.001705902777777775</v>
      </c>
      <c r="AI132" s="99"/>
      <c r="AJ132" s="99"/>
      <c r="AK132" s="99"/>
      <c r="AL132" s="99"/>
      <c r="AM132" s="99"/>
      <c r="AN132" s="99"/>
      <c r="AO132" s="99"/>
      <c r="AP132" s="99">
        <v>8</v>
      </c>
      <c r="AQ132" s="99"/>
      <c r="AR132" s="99"/>
      <c r="AS132" s="99"/>
      <c r="AT132" s="99"/>
      <c r="AU132" s="99">
        <v>2</v>
      </c>
      <c r="AV132" s="99">
        <v>2</v>
      </c>
      <c r="AW132" s="99"/>
      <c r="AX132" s="99"/>
      <c r="AY132" s="99"/>
      <c r="AZ132" s="99"/>
      <c r="BA132" s="105">
        <f t="shared" si="25"/>
        <v>12</v>
      </c>
      <c r="BB132" s="106">
        <v>147.39</v>
      </c>
      <c r="BC132" s="121">
        <f t="shared" si="26"/>
        <v>159.39</v>
      </c>
      <c r="BD132" s="112">
        <f t="shared" si="27"/>
        <v>145.91</v>
      </c>
      <c r="BE132" s="99">
        <v>22</v>
      </c>
      <c r="BF132" s="151"/>
    </row>
    <row r="133" spans="1:58" s="82" customFormat="1" ht="13.5" customHeight="1">
      <c r="A133" s="111">
        <v>23</v>
      </c>
      <c r="B133" s="116" t="s">
        <v>70</v>
      </c>
      <c r="C133" s="111">
        <v>201</v>
      </c>
      <c r="D133" s="134" t="s">
        <v>86</v>
      </c>
      <c r="E133" s="109">
        <v>2001</v>
      </c>
      <c r="F133" s="102" t="s">
        <v>174</v>
      </c>
      <c r="G133" s="109">
        <v>3</v>
      </c>
      <c r="H133" s="104">
        <v>0.042015277777777776</v>
      </c>
      <c r="I133" s="104">
        <v>0.04031099537037037</v>
      </c>
      <c r="J133" s="120">
        <f aca="true" t="shared" si="28" ref="J133:J153">SUM(H133-I133)</f>
        <v>0.0017042824074074078</v>
      </c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105">
        <f aca="true" t="shared" si="29" ref="AC133:AC153">SUM(K133+L133+M133+N133+O133+P133+Q133+R133+S133+T133+U133+V133+W133+X133+Y133+Z133+AA133+AB133)</f>
        <v>0</v>
      </c>
      <c r="AD133" s="106">
        <v>147.25</v>
      </c>
      <c r="AE133" s="121">
        <f aca="true" t="shared" si="30" ref="AE133:AE153">SUM(AC133+AD133)</f>
        <v>147.25</v>
      </c>
      <c r="AF133" s="104">
        <v>0.0038004629629629634</v>
      </c>
      <c r="AG133" s="104">
        <v>0.002130324074074074</v>
      </c>
      <c r="AH133" s="107">
        <f aca="true" t="shared" si="31" ref="AH133:AH153">SUM(AF133-AG133)</f>
        <v>0.0016701388888888894</v>
      </c>
      <c r="AI133" s="99"/>
      <c r="AJ133" s="99"/>
      <c r="AK133" s="99"/>
      <c r="AL133" s="99"/>
      <c r="AM133" s="99"/>
      <c r="AN133" s="99"/>
      <c r="AO133" s="99"/>
      <c r="AP133" s="99">
        <v>2</v>
      </c>
      <c r="AQ133" s="99"/>
      <c r="AR133" s="99"/>
      <c r="AS133" s="99"/>
      <c r="AT133" s="99"/>
      <c r="AU133" s="99"/>
      <c r="AV133" s="99"/>
      <c r="AW133" s="99"/>
      <c r="AX133" s="99"/>
      <c r="AY133" s="99">
        <v>2</v>
      </c>
      <c r="AZ133" s="99"/>
      <c r="BA133" s="105">
        <f aca="true" t="shared" si="32" ref="BA133:BA153">SUM(AI133+AJ133+AK133+AL133+AM133+AN133+AO133+AP133+AQ133+AR133+AS133+AT133+AU133+AV133+AW133+AX133+AY133+AZ133)</f>
        <v>4</v>
      </c>
      <c r="BB133" s="106">
        <v>144.3</v>
      </c>
      <c r="BC133" s="121">
        <f aca="true" t="shared" si="33" ref="BC133:BC153">SUM(BA133+BB133)</f>
        <v>148.3</v>
      </c>
      <c r="BD133" s="112">
        <f aca="true" t="shared" si="34" ref="BD133:BD153">MIN(AC133+AD133,BA133+BB133)</f>
        <v>147.25</v>
      </c>
      <c r="BE133" s="99">
        <v>23</v>
      </c>
      <c r="BF133" s="151"/>
    </row>
    <row r="134" spans="1:58" s="82" customFormat="1" ht="13.5" customHeight="1">
      <c r="A134" s="111">
        <v>24</v>
      </c>
      <c r="B134" s="101" t="s">
        <v>70</v>
      </c>
      <c r="C134" s="111">
        <v>191</v>
      </c>
      <c r="D134" s="134" t="s">
        <v>94</v>
      </c>
      <c r="E134" s="109">
        <v>2002</v>
      </c>
      <c r="F134" s="102" t="s">
        <v>174</v>
      </c>
      <c r="G134" s="109">
        <v>1</v>
      </c>
      <c r="H134" s="104">
        <v>0.03582013888888889</v>
      </c>
      <c r="I134" s="104">
        <v>0.034074421296296294</v>
      </c>
      <c r="J134" s="120">
        <f t="shared" si="28"/>
        <v>0.0017457175925925938</v>
      </c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105">
        <f t="shared" si="29"/>
        <v>0</v>
      </c>
      <c r="AD134" s="106">
        <v>150.83</v>
      </c>
      <c r="AE134" s="121">
        <f t="shared" si="30"/>
        <v>150.83</v>
      </c>
      <c r="AF134" s="104">
        <v>0.03789930555555556</v>
      </c>
      <c r="AG134" s="104">
        <v>0.03617905092592593</v>
      </c>
      <c r="AH134" s="107">
        <f t="shared" si="31"/>
        <v>0.0017202546296296306</v>
      </c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105">
        <f t="shared" si="32"/>
        <v>0</v>
      </c>
      <c r="BB134" s="106">
        <v>148.63</v>
      </c>
      <c r="BC134" s="121">
        <f t="shared" si="33"/>
        <v>148.63</v>
      </c>
      <c r="BD134" s="112">
        <f t="shared" si="34"/>
        <v>148.63</v>
      </c>
      <c r="BE134" s="99">
        <v>24</v>
      </c>
      <c r="BF134" s="151"/>
    </row>
    <row r="135" spans="1:58" s="82" customFormat="1" ht="13.5" customHeight="1">
      <c r="A135" s="111">
        <v>25</v>
      </c>
      <c r="B135" s="110" t="s">
        <v>70</v>
      </c>
      <c r="C135" s="111">
        <v>204</v>
      </c>
      <c r="D135" s="134" t="s">
        <v>139</v>
      </c>
      <c r="E135" s="111">
        <v>2001</v>
      </c>
      <c r="F135" s="111" t="s">
        <v>3</v>
      </c>
      <c r="G135" s="103">
        <v>3</v>
      </c>
      <c r="H135" s="104">
        <v>0.002419212962962963</v>
      </c>
      <c r="I135" s="104">
        <v>0.0007427083333333332</v>
      </c>
      <c r="J135" s="120">
        <f t="shared" si="28"/>
        <v>0.0016765046296296298</v>
      </c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105">
        <f t="shared" si="29"/>
        <v>0</v>
      </c>
      <c r="AD135" s="106">
        <v>154.85</v>
      </c>
      <c r="AE135" s="121">
        <f t="shared" si="30"/>
        <v>154.85</v>
      </c>
      <c r="AF135" s="104">
        <v>0.005863425925925926</v>
      </c>
      <c r="AG135" s="104">
        <v>0.004211111111111111</v>
      </c>
      <c r="AH135" s="107">
        <f t="shared" si="31"/>
        <v>0.0016523148148148148</v>
      </c>
      <c r="AI135" s="99"/>
      <c r="AJ135" s="99"/>
      <c r="AK135" s="99"/>
      <c r="AL135" s="99"/>
      <c r="AM135" s="99"/>
      <c r="AN135" s="99"/>
      <c r="AO135" s="99"/>
      <c r="AP135" s="99">
        <v>2</v>
      </c>
      <c r="AQ135" s="99"/>
      <c r="AR135" s="99"/>
      <c r="AS135" s="99"/>
      <c r="AT135" s="99">
        <v>2</v>
      </c>
      <c r="AU135" s="99"/>
      <c r="AV135" s="99"/>
      <c r="AW135" s="99"/>
      <c r="AX135" s="99"/>
      <c r="AY135" s="99">
        <v>2</v>
      </c>
      <c r="AZ135" s="99"/>
      <c r="BA135" s="105">
        <f t="shared" si="32"/>
        <v>6</v>
      </c>
      <c r="BB135" s="106">
        <v>142.76</v>
      </c>
      <c r="BC135" s="121">
        <f t="shared" si="33"/>
        <v>148.76</v>
      </c>
      <c r="BD135" s="112">
        <f t="shared" si="34"/>
        <v>148.76</v>
      </c>
      <c r="BE135" s="99">
        <v>25</v>
      </c>
      <c r="BF135" s="151"/>
    </row>
    <row r="136" spans="1:58" s="82" customFormat="1" ht="13.5" customHeight="1">
      <c r="A136" s="111">
        <v>26</v>
      </c>
      <c r="B136" s="101" t="s">
        <v>70</v>
      </c>
      <c r="C136" s="111">
        <v>185</v>
      </c>
      <c r="D136" s="134" t="s">
        <v>110</v>
      </c>
      <c r="E136" s="109">
        <v>2004</v>
      </c>
      <c r="F136" s="102" t="s">
        <v>5</v>
      </c>
      <c r="G136" s="103">
        <v>3</v>
      </c>
      <c r="H136" s="104">
        <v>0.031072106481481482</v>
      </c>
      <c r="I136" s="104">
        <v>0.029205092592592588</v>
      </c>
      <c r="J136" s="120">
        <f t="shared" si="28"/>
        <v>0.0018670138888888937</v>
      </c>
      <c r="K136" s="99"/>
      <c r="L136" s="99">
        <v>50</v>
      </c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105">
        <f t="shared" si="29"/>
        <v>50</v>
      </c>
      <c r="AD136" s="106">
        <v>161.31</v>
      </c>
      <c r="AE136" s="121">
        <f t="shared" si="30"/>
        <v>211.31</v>
      </c>
      <c r="AF136" s="104">
        <v>0.03302268518518519</v>
      </c>
      <c r="AG136" s="104">
        <v>0.03128576388888889</v>
      </c>
      <c r="AH136" s="107">
        <f t="shared" si="31"/>
        <v>0.0017369212962963024</v>
      </c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105">
        <f t="shared" si="32"/>
        <v>0</v>
      </c>
      <c r="BB136" s="106">
        <v>150.07</v>
      </c>
      <c r="BC136" s="121">
        <f t="shared" si="33"/>
        <v>150.07</v>
      </c>
      <c r="BD136" s="112">
        <f t="shared" si="34"/>
        <v>150.07</v>
      </c>
      <c r="BE136" s="99">
        <v>26</v>
      </c>
      <c r="BF136" s="151"/>
    </row>
    <row r="137" spans="1:58" s="82" customFormat="1" ht="13.5" customHeight="1">
      <c r="A137" s="111">
        <v>27</v>
      </c>
      <c r="B137" s="110" t="s">
        <v>70</v>
      </c>
      <c r="C137" s="111">
        <v>188</v>
      </c>
      <c r="D137" s="134" t="s">
        <v>88</v>
      </c>
      <c r="E137" s="111">
        <v>2001</v>
      </c>
      <c r="F137" s="111" t="s">
        <v>174</v>
      </c>
      <c r="G137" s="103">
        <v>3</v>
      </c>
      <c r="H137" s="104">
        <v>0.03302800925925926</v>
      </c>
      <c r="I137" s="104">
        <v>0.031280092592592595</v>
      </c>
      <c r="J137" s="120">
        <f t="shared" si="28"/>
        <v>0.0017479166666666615</v>
      </c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>
        <v>2</v>
      </c>
      <c r="AB137" s="99"/>
      <c r="AC137" s="105">
        <f t="shared" si="29"/>
        <v>2</v>
      </c>
      <c r="AD137" s="106">
        <v>151.02</v>
      </c>
      <c r="AE137" s="121">
        <f t="shared" si="30"/>
        <v>153.02</v>
      </c>
      <c r="AF137" s="104">
        <v>0.03511585648148148</v>
      </c>
      <c r="AG137" s="104">
        <v>0.03337696759259259</v>
      </c>
      <c r="AH137" s="107">
        <f t="shared" si="31"/>
        <v>0.001738888888888894</v>
      </c>
      <c r="AI137" s="99"/>
      <c r="AJ137" s="99">
        <v>2</v>
      </c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105">
        <f t="shared" si="32"/>
        <v>2</v>
      </c>
      <c r="BB137" s="106">
        <v>150.24</v>
      </c>
      <c r="BC137" s="121">
        <f t="shared" si="33"/>
        <v>152.24</v>
      </c>
      <c r="BD137" s="112">
        <f t="shared" si="34"/>
        <v>152.24</v>
      </c>
      <c r="BE137" s="99">
        <v>27</v>
      </c>
      <c r="BF137" s="151"/>
    </row>
    <row r="138" spans="1:60" ht="13.5" customHeight="1">
      <c r="A138" s="111">
        <v>28</v>
      </c>
      <c r="B138" s="110" t="s">
        <v>70</v>
      </c>
      <c r="C138" s="111">
        <v>199</v>
      </c>
      <c r="D138" s="134" t="s">
        <v>89</v>
      </c>
      <c r="E138" s="111">
        <v>2002</v>
      </c>
      <c r="F138" s="111" t="s">
        <v>174</v>
      </c>
      <c r="G138" s="103">
        <v>2</v>
      </c>
      <c r="H138" s="104">
        <v>0.04067268518518518</v>
      </c>
      <c r="I138" s="104">
        <v>0.038917592592592594</v>
      </c>
      <c r="J138" s="120">
        <f t="shared" si="28"/>
        <v>0.0017550925925925859</v>
      </c>
      <c r="K138" s="99"/>
      <c r="L138" s="99">
        <v>2</v>
      </c>
      <c r="M138" s="99"/>
      <c r="N138" s="99"/>
      <c r="O138" s="99"/>
      <c r="P138" s="99"/>
      <c r="Q138" s="99"/>
      <c r="R138" s="99"/>
      <c r="S138" s="99"/>
      <c r="T138" s="99"/>
      <c r="U138" s="99">
        <v>2</v>
      </c>
      <c r="V138" s="99"/>
      <c r="W138" s="99"/>
      <c r="X138" s="99"/>
      <c r="Y138" s="99"/>
      <c r="Z138" s="99"/>
      <c r="AA138" s="99"/>
      <c r="AB138" s="99"/>
      <c r="AC138" s="105">
        <f t="shared" si="29"/>
        <v>4</v>
      </c>
      <c r="AD138" s="106">
        <v>151.64</v>
      </c>
      <c r="AE138" s="121">
        <f t="shared" si="30"/>
        <v>155.64</v>
      </c>
      <c r="AF138" s="104">
        <v>0.002444675925925926</v>
      </c>
      <c r="AG138" s="104">
        <v>0.0007025462962962963</v>
      </c>
      <c r="AH138" s="107">
        <f t="shared" si="31"/>
        <v>0.00174212962962963</v>
      </c>
      <c r="AI138" s="99"/>
      <c r="AJ138" s="99"/>
      <c r="AK138" s="99"/>
      <c r="AL138" s="99"/>
      <c r="AM138" s="99"/>
      <c r="AN138" s="99"/>
      <c r="AO138" s="99"/>
      <c r="AP138" s="99">
        <v>2</v>
      </c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105">
        <f t="shared" si="32"/>
        <v>2</v>
      </c>
      <c r="BB138" s="105">
        <v>150.52</v>
      </c>
      <c r="BC138" s="121">
        <f t="shared" si="33"/>
        <v>152.52</v>
      </c>
      <c r="BD138" s="112">
        <f t="shared" si="34"/>
        <v>152.52</v>
      </c>
      <c r="BE138" s="99">
        <v>28</v>
      </c>
      <c r="BF138" s="83"/>
      <c r="BG138" s="83"/>
      <c r="BH138" s="83"/>
    </row>
    <row r="139" spans="1:60" ht="13.5" customHeight="1">
      <c r="A139" s="111">
        <v>29</v>
      </c>
      <c r="B139" s="101" t="s">
        <v>70</v>
      </c>
      <c r="C139" s="111">
        <v>186</v>
      </c>
      <c r="D139" s="134" t="s">
        <v>100</v>
      </c>
      <c r="E139" s="109">
        <v>2000</v>
      </c>
      <c r="F139" s="102" t="s">
        <v>5</v>
      </c>
      <c r="G139" s="103" t="s">
        <v>7</v>
      </c>
      <c r="H139" s="104">
        <v>0.03164722222222222</v>
      </c>
      <c r="I139" s="104">
        <v>0.029912268518518522</v>
      </c>
      <c r="J139" s="120">
        <f t="shared" si="28"/>
        <v>0.0017349537037037004</v>
      </c>
      <c r="K139" s="99"/>
      <c r="L139" s="99"/>
      <c r="M139" s="99"/>
      <c r="N139" s="99"/>
      <c r="O139" s="99"/>
      <c r="P139" s="99"/>
      <c r="Q139" s="99"/>
      <c r="R139" s="99">
        <v>2</v>
      </c>
      <c r="S139" s="99"/>
      <c r="T139" s="99"/>
      <c r="U139" s="99"/>
      <c r="V139" s="99">
        <v>2</v>
      </c>
      <c r="W139" s="99"/>
      <c r="X139" s="99"/>
      <c r="Y139" s="99"/>
      <c r="Z139" s="99"/>
      <c r="AA139" s="99"/>
      <c r="AB139" s="99"/>
      <c r="AC139" s="105">
        <f t="shared" si="29"/>
        <v>4</v>
      </c>
      <c r="AD139" s="106">
        <v>149.9</v>
      </c>
      <c r="AE139" s="121">
        <f t="shared" si="30"/>
        <v>153.9</v>
      </c>
      <c r="AF139" s="104">
        <v>0.03377974537037037</v>
      </c>
      <c r="AG139" s="104">
        <v>0.032000115740740735</v>
      </c>
      <c r="AH139" s="107">
        <f t="shared" si="31"/>
        <v>0.001779629629629638</v>
      </c>
      <c r="AI139" s="99"/>
      <c r="AJ139" s="99"/>
      <c r="AK139" s="99"/>
      <c r="AL139" s="99"/>
      <c r="AM139" s="99">
        <v>2</v>
      </c>
      <c r="AN139" s="99">
        <v>2</v>
      </c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>
        <v>2</v>
      </c>
      <c r="AZ139" s="99"/>
      <c r="BA139" s="105">
        <f t="shared" si="32"/>
        <v>6</v>
      </c>
      <c r="BB139" s="106">
        <v>153.76</v>
      </c>
      <c r="BC139" s="121">
        <f t="shared" si="33"/>
        <v>159.76</v>
      </c>
      <c r="BD139" s="112">
        <f t="shared" si="34"/>
        <v>153.9</v>
      </c>
      <c r="BE139" s="99">
        <v>29</v>
      </c>
      <c r="BF139" s="83"/>
      <c r="BG139" s="83"/>
      <c r="BH139" s="83"/>
    </row>
    <row r="140" spans="1:60" ht="13.5" customHeight="1">
      <c r="A140" s="111">
        <v>30</v>
      </c>
      <c r="B140" s="101" t="s">
        <v>70</v>
      </c>
      <c r="C140" s="111">
        <v>202</v>
      </c>
      <c r="D140" s="133" t="s">
        <v>72</v>
      </c>
      <c r="E140" s="102">
        <v>2003</v>
      </c>
      <c r="F140" s="102" t="s">
        <v>73</v>
      </c>
      <c r="G140" s="103" t="s">
        <v>187</v>
      </c>
      <c r="H140" s="104">
        <v>0.04274143518518519</v>
      </c>
      <c r="I140" s="104">
        <v>0.04103773148148148</v>
      </c>
      <c r="J140" s="120">
        <f t="shared" si="28"/>
        <v>0.0017037037037037073</v>
      </c>
      <c r="K140" s="99"/>
      <c r="L140" s="99"/>
      <c r="M140" s="99"/>
      <c r="N140" s="99"/>
      <c r="O140" s="99"/>
      <c r="P140" s="99"/>
      <c r="Q140" s="99"/>
      <c r="R140" s="99">
        <v>2</v>
      </c>
      <c r="S140" s="99"/>
      <c r="T140" s="99">
        <v>2</v>
      </c>
      <c r="U140" s="99"/>
      <c r="V140" s="99"/>
      <c r="W140" s="99"/>
      <c r="X140" s="99"/>
      <c r="Y140" s="99"/>
      <c r="Z140" s="99">
        <v>2</v>
      </c>
      <c r="AA140" s="99">
        <v>2</v>
      </c>
      <c r="AB140" s="99"/>
      <c r="AC140" s="105">
        <f t="shared" si="29"/>
        <v>8</v>
      </c>
      <c r="AD140" s="106">
        <v>147.2</v>
      </c>
      <c r="AE140" s="121">
        <f t="shared" si="30"/>
        <v>155.2</v>
      </c>
      <c r="AF140" s="104">
        <v>0.004737962962962963</v>
      </c>
      <c r="AG140" s="104">
        <v>0.0029297453703703703</v>
      </c>
      <c r="AH140" s="107">
        <f t="shared" si="31"/>
        <v>0.0018082175925925926</v>
      </c>
      <c r="AI140" s="99"/>
      <c r="AJ140" s="99"/>
      <c r="AK140" s="99"/>
      <c r="AL140" s="99"/>
      <c r="AM140" s="99">
        <v>2</v>
      </c>
      <c r="AN140" s="99"/>
      <c r="AO140" s="99"/>
      <c r="AP140" s="99"/>
      <c r="AQ140" s="99"/>
      <c r="AR140" s="99"/>
      <c r="AS140" s="99"/>
      <c r="AT140" s="99"/>
      <c r="AU140" s="99"/>
      <c r="AV140" s="99"/>
      <c r="AW140" s="99"/>
      <c r="AX140" s="99"/>
      <c r="AY140" s="99">
        <v>50</v>
      </c>
      <c r="AZ140" s="99"/>
      <c r="BA140" s="105">
        <f t="shared" si="32"/>
        <v>52</v>
      </c>
      <c r="BB140" s="106">
        <v>156.23</v>
      </c>
      <c r="BC140" s="121">
        <f t="shared" si="33"/>
        <v>208.23</v>
      </c>
      <c r="BD140" s="112">
        <f t="shared" si="34"/>
        <v>155.2</v>
      </c>
      <c r="BE140" s="99">
        <v>30</v>
      </c>
      <c r="BF140" s="83"/>
      <c r="BG140" s="83"/>
      <c r="BH140" s="83"/>
    </row>
    <row r="141" spans="1:57" ht="12.75" customHeight="1">
      <c r="A141" s="111">
        <v>31</v>
      </c>
      <c r="B141" s="116" t="s">
        <v>70</v>
      </c>
      <c r="C141" s="111">
        <v>189</v>
      </c>
      <c r="D141" s="133" t="s">
        <v>196</v>
      </c>
      <c r="E141" s="102">
        <v>1999</v>
      </c>
      <c r="F141" s="102" t="s">
        <v>11</v>
      </c>
      <c r="G141" s="102">
        <v>3</v>
      </c>
      <c r="H141" s="104">
        <v>0.034119328703703704</v>
      </c>
      <c r="I141" s="104">
        <v>0.03196157407407408</v>
      </c>
      <c r="J141" s="120">
        <f t="shared" si="28"/>
        <v>0.002157754629629624</v>
      </c>
      <c r="K141" s="99"/>
      <c r="L141" s="99">
        <v>2</v>
      </c>
      <c r="M141" s="99"/>
      <c r="N141" s="99"/>
      <c r="O141" s="99"/>
      <c r="P141" s="99"/>
      <c r="Q141" s="99"/>
      <c r="R141" s="99"/>
      <c r="S141" s="99">
        <v>2</v>
      </c>
      <c r="T141" s="99"/>
      <c r="U141" s="99"/>
      <c r="V141" s="99"/>
      <c r="W141" s="99"/>
      <c r="X141" s="99"/>
      <c r="Y141" s="99"/>
      <c r="Z141" s="99"/>
      <c r="AA141" s="99"/>
      <c r="AB141" s="99"/>
      <c r="AC141" s="105">
        <f t="shared" si="29"/>
        <v>4</v>
      </c>
      <c r="AD141" s="106">
        <v>186.43</v>
      </c>
      <c r="AE141" s="121">
        <f t="shared" si="30"/>
        <v>190.43</v>
      </c>
      <c r="AF141" s="104">
        <v>0.03580405092592593</v>
      </c>
      <c r="AG141" s="104">
        <v>0.03406423611111111</v>
      </c>
      <c r="AH141" s="107">
        <f t="shared" si="31"/>
        <v>0.001739814814814819</v>
      </c>
      <c r="AI141" s="99"/>
      <c r="AJ141" s="99"/>
      <c r="AK141" s="99"/>
      <c r="AL141" s="99"/>
      <c r="AM141" s="99"/>
      <c r="AN141" s="99"/>
      <c r="AO141" s="99"/>
      <c r="AP141" s="99">
        <v>2</v>
      </c>
      <c r="AQ141" s="99"/>
      <c r="AR141" s="99"/>
      <c r="AS141" s="99">
        <v>2</v>
      </c>
      <c r="AT141" s="99">
        <v>2</v>
      </c>
      <c r="AU141" s="99"/>
      <c r="AV141" s="99"/>
      <c r="AW141" s="99"/>
      <c r="AX141" s="99"/>
      <c r="AY141" s="99"/>
      <c r="AZ141" s="99"/>
      <c r="BA141" s="105">
        <f t="shared" si="32"/>
        <v>6</v>
      </c>
      <c r="BB141" s="106">
        <v>150.32</v>
      </c>
      <c r="BC141" s="121">
        <f t="shared" si="33"/>
        <v>156.32</v>
      </c>
      <c r="BD141" s="112">
        <f t="shared" si="34"/>
        <v>156.32</v>
      </c>
      <c r="BE141" s="99">
        <v>31</v>
      </c>
    </row>
    <row r="142" spans="1:57" ht="15" customHeight="1">
      <c r="A142" s="111">
        <v>32</v>
      </c>
      <c r="B142" s="110" t="s">
        <v>70</v>
      </c>
      <c r="C142" s="111">
        <v>167</v>
      </c>
      <c r="D142" s="134" t="s">
        <v>87</v>
      </c>
      <c r="E142" s="111">
        <v>2000</v>
      </c>
      <c r="F142" s="111" t="s">
        <v>174</v>
      </c>
      <c r="G142" s="103" t="s">
        <v>7</v>
      </c>
      <c r="H142" s="104"/>
      <c r="I142" s="104"/>
      <c r="J142" s="120">
        <f t="shared" si="28"/>
        <v>0</v>
      </c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105">
        <f t="shared" si="29"/>
        <v>0</v>
      </c>
      <c r="AD142" s="106">
        <v>9999.99</v>
      </c>
      <c r="AE142" s="121">
        <f t="shared" si="30"/>
        <v>9999.99</v>
      </c>
      <c r="AF142" s="104">
        <v>0.022753935185185186</v>
      </c>
      <c r="AG142" s="104">
        <v>0.02086238425925926</v>
      </c>
      <c r="AH142" s="107">
        <f t="shared" si="31"/>
        <v>0.001891550925925925</v>
      </c>
      <c r="AI142" s="99"/>
      <c r="AJ142" s="99">
        <v>2</v>
      </c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105">
        <f t="shared" si="32"/>
        <v>2</v>
      </c>
      <c r="BB142" s="106">
        <v>163.43</v>
      </c>
      <c r="BC142" s="121">
        <f t="shared" si="33"/>
        <v>165.43</v>
      </c>
      <c r="BD142" s="112">
        <f t="shared" si="34"/>
        <v>165.43</v>
      </c>
      <c r="BE142" s="99">
        <v>32</v>
      </c>
    </row>
    <row r="143" spans="1:57" ht="15" customHeight="1">
      <c r="A143" s="111">
        <v>33</v>
      </c>
      <c r="B143" s="116" t="s">
        <v>70</v>
      </c>
      <c r="C143" s="111">
        <v>173</v>
      </c>
      <c r="D143" s="134" t="s">
        <v>157</v>
      </c>
      <c r="E143" s="109">
        <v>2004</v>
      </c>
      <c r="F143" s="102" t="s">
        <v>174</v>
      </c>
      <c r="G143" s="109">
        <v>3</v>
      </c>
      <c r="H143" s="104">
        <v>0.02357210648148148</v>
      </c>
      <c r="I143" s="104">
        <v>0.021607291666666667</v>
      </c>
      <c r="J143" s="120">
        <f t="shared" si="28"/>
        <v>0.0019648148148148116</v>
      </c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105">
        <f t="shared" si="29"/>
        <v>0</v>
      </c>
      <c r="AD143" s="106">
        <v>169.76</v>
      </c>
      <c r="AE143" s="121">
        <f t="shared" si="30"/>
        <v>169.76</v>
      </c>
      <c r="AF143" s="104">
        <v>0.026305787037037037</v>
      </c>
      <c r="AG143" s="104">
        <v>0.02440428240740741</v>
      </c>
      <c r="AH143" s="107">
        <f t="shared" si="31"/>
        <v>0.001901504629629628</v>
      </c>
      <c r="AI143" s="99"/>
      <c r="AJ143" s="99"/>
      <c r="AK143" s="99">
        <v>2</v>
      </c>
      <c r="AL143" s="99"/>
      <c r="AM143" s="99"/>
      <c r="AN143" s="99"/>
      <c r="AO143" s="99"/>
      <c r="AP143" s="99"/>
      <c r="AQ143" s="99"/>
      <c r="AR143" s="99"/>
      <c r="AS143" s="99">
        <v>2</v>
      </c>
      <c r="AT143" s="99"/>
      <c r="AU143" s="99"/>
      <c r="AV143" s="99"/>
      <c r="AW143" s="99"/>
      <c r="AX143" s="99"/>
      <c r="AY143" s="99"/>
      <c r="AZ143" s="99"/>
      <c r="BA143" s="105">
        <f t="shared" si="32"/>
        <v>4</v>
      </c>
      <c r="BB143" s="106">
        <v>164.29</v>
      </c>
      <c r="BC143" s="121">
        <f t="shared" si="33"/>
        <v>168.29</v>
      </c>
      <c r="BD143" s="112">
        <f t="shared" si="34"/>
        <v>168.29</v>
      </c>
      <c r="BE143" s="99">
        <v>33</v>
      </c>
    </row>
    <row r="144" spans="1:57" ht="24" customHeight="1">
      <c r="A144" s="111">
        <v>34</v>
      </c>
      <c r="B144" s="110" t="s">
        <v>70</v>
      </c>
      <c r="C144" s="111">
        <v>212</v>
      </c>
      <c r="D144" s="134" t="s">
        <v>238</v>
      </c>
      <c r="E144" s="111">
        <v>2002</v>
      </c>
      <c r="F144" s="111" t="s">
        <v>174</v>
      </c>
      <c r="G144" s="103" t="s">
        <v>7</v>
      </c>
      <c r="H144" s="104">
        <v>0.009102777777777777</v>
      </c>
      <c r="I144" s="104">
        <v>0.0070028935185185185</v>
      </c>
      <c r="J144" s="120">
        <f t="shared" si="28"/>
        <v>0.002099884259259259</v>
      </c>
      <c r="K144" s="99"/>
      <c r="L144" s="99">
        <v>2</v>
      </c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105">
        <f t="shared" si="29"/>
        <v>2</v>
      </c>
      <c r="AD144" s="106">
        <v>181.43</v>
      </c>
      <c r="AE144" s="121">
        <f t="shared" si="30"/>
        <v>183.43</v>
      </c>
      <c r="AF144" s="104">
        <v>0.01275011574074074</v>
      </c>
      <c r="AG144" s="104">
        <v>0.010468287037037038</v>
      </c>
      <c r="AH144" s="107">
        <f t="shared" si="31"/>
        <v>0.0022818287037037026</v>
      </c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105">
        <f t="shared" si="32"/>
        <v>0</v>
      </c>
      <c r="BB144" s="106">
        <v>197.15</v>
      </c>
      <c r="BC144" s="121">
        <f t="shared" si="33"/>
        <v>197.15</v>
      </c>
      <c r="BD144" s="112">
        <f t="shared" si="34"/>
        <v>183.43</v>
      </c>
      <c r="BE144" s="99">
        <v>34</v>
      </c>
    </row>
    <row r="145" spans="1:57" ht="15" customHeight="1">
      <c r="A145" s="111">
        <v>35</v>
      </c>
      <c r="B145" s="110" t="s">
        <v>70</v>
      </c>
      <c r="C145" s="111">
        <v>206</v>
      </c>
      <c r="D145" s="134" t="s">
        <v>232</v>
      </c>
      <c r="E145" s="111">
        <v>2000</v>
      </c>
      <c r="F145" s="111" t="s">
        <v>174</v>
      </c>
      <c r="G145" s="103" t="s">
        <v>7</v>
      </c>
      <c r="H145" s="104">
        <v>0.003756134259259259</v>
      </c>
      <c r="I145" s="104">
        <v>0.0013936342592592592</v>
      </c>
      <c r="J145" s="120">
        <f t="shared" si="28"/>
        <v>0.0023625</v>
      </c>
      <c r="K145" s="99"/>
      <c r="L145" s="99"/>
      <c r="M145" s="99"/>
      <c r="N145" s="99"/>
      <c r="O145" s="99">
        <v>2</v>
      </c>
      <c r="P145" s="99">
        <v>2</v>
      </c>
      <c r="Q145" s="99">
        <v>2</v>
      </c>
      <c r="R145" s="99"/>
      <c r="S145" s="99"/>
      <c r="T145" s="99"/>
      <c r="U145" s="99">
        <v>2</v>
      </c>
      <c r="V145" s="99"/>
      <c r="W145" s="99"/>
      <c r="X145" s="99"/>
      <c r="Y145" s="99"/>
      <c r="Z145" s="99">
        <v>50</v>
      </c>
      <c r="AA145" s="99"/>
      <c r="AB145" s="99"/>
      <c r="AC145" s="105">
        <f t="shared" si="29"/>
        <v>58</v>
      </c>
      <c r="AD145" s="106">
        <v>204.12</v>
      </c>
      <c r="AE145" s="121">
        <f t="shared" si="30"/>
        <v>262.12</v>
      </c>
      <c r="AF145" s="104">
        <v>0.007858564814814815</v>
      </c>
      <c r="AG145" s="104">
        <v>0.005600231481481481</v>
      </c>
      <c r="AH145" s="107">
        <f t="shared" si="31"/>
        <v>0.0022583333333333335</v>
      </c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105">
        <f t="shared" si="32"/>
        <v>0</v>
      </c>
      <c r="BB145" s="106">
        <v>195.12</v>
      </c>
      <c r="BC145" s="121">
        <f t="shared" si="33"/>
        <v>195.12</v>
      </c>
      <c r="BD145" s="112">
        <f t="shared" si="34"/>
        <v>195.12</v>
      </c>
      <c r="BE145" s="99">
        <v>35</v>
      </c>
    </row>
    <row r="146" spans="1:57" ht="15" customHeight="1">
      <c r="A146" s="111">
        <v>36</v>
      </c>
      <c r="B146" s="110" t="s">
        <v>70</v>
      </c>
      <c r="C146" s="111">
        <v>213</v>
      </c>
      <c r="D146" s="134" t="s">
        <v>235</v>
      </c>
      <c r="E146" s="111">
        <v>1999</v>
      </c>
      <c r="F146" s="111" t="s">
        <v>174</v>
      </c>
      <c r="G146" s="103">
        <v>3</v>
      </c>
      <c r="H146" s="107">
        <v>0.010592245370370372</v>
      </c>
      <c r="I146" s="107">
        <v>0.008370023148148149</v>
      </c>
      <c r="J146" s="120">
        <f t="shared" si="28"/>
        <v>0.0022222222222222227</v>
      </c>
      <c r="K146" s="99"/>
      <c r="L146" s="99">
        <v>2</v>
      </c>
      <c r="M146" s="99">
        <v>2</v>
      </c>
      <c r="N146" s="99"/>
      <c r="O146" s="99"/>
      <c r="P146" s="99"/>
      <c r="Q146" s="99"/>
      <c r="R146" s="99"/>
      <c r="S146" s="99"/>
      <c r="T146" s="99"/>
      <c r="U146" s="99">
        <v>2</v>
      </c>
      <c r="V146" s="99"/>
      <c r="W146" s="99"/>
      <c r="X146" s="99"/>
      <c r="Y146" s="99"/>
      <c r="Z146" s="99"/>
      <c r="AA146" s="99"/>
      <c r="AB146" s="99"/>
      <c r="AC146" s="105">
        <f t="shared" si="29"/>
        <v>6</v>
      </c>
      <c r="AD146" s="106">
        <v>192</v>
      </c>
      <c r="AE146" s="121">
        <f t="shared" si="30"/>
        <v>198</v>
      </c>
      <c r="AF146" s="104">
        <v>0.013394097222222222</v>
      </c>
      <c r="AG146" s="104">
        <v>0.01115</v>
      </c>
      <c r="AH146" s="107">
        <f t="shared" si="31"/>
        <v>0.002244097222222222</v>
      </c>
      <c r="AI146" s="99"/>
      <c r="AJ146" s="99">
        <v>2</v>
      </c>
      <c r="AK146" s="99"/>
      <c r="AL146" s="99"/>
      <c r="AM146" s="99"/>
      <c r="AN146" s="99"/>
      <c r="AO146" s="99">
        <v>2</v>
      </c>
      <c r="AP146" s="99"/>
      <c r="AQ146" s="99"/>
      <c r="AR146" s="99"/>
      <c r="AS146" s="99"/>
      <c r="AT146" s="99">
        <v>2</v>
      </c>
      <c r="AU146" s="99"/>
      <c r="AV146" s="99"/>
      <c r="AW146" s="99"/>
      <c r="AX146" s="99"/>
      <c r="AY146" s="99">
        <v>2</v>
      </c>
      <c r="AZ146" s="99"/>
      <c r="BA146" s="105">
        <f t="shared" si="32"/>
        <v>8</v>
      </c>
      <c r="BB146" s="106">
        <v>193.89</v>
      </c>
      <c r="BC146" s="121">
        <f t="shared" si="33"/>
        <v>201.89</v>
      </c>
      <c r="BD146" s="112">
        <f t="shared" si="34"/>
        <v>198</v>
      </c>
      <c r="BE146" s="99">
        <v>36</v>
      </c>
    </row>
    <row r="147" spans="1:57" ht="12.75" customHeight="1">
      <c r="A147" s="111">
        <v>37</v>
      </c>
      <c r="B147" s="110" t="s">
        <v>70</v>
      </c>
      <c r="C147" s="111">
        <v>180</v>
      </c>
      <c r="D147" s="134" t="s">
        <v>229</v>
      </c>
      <c r="E147" s="111">
        <v>2002</v>
      </c>
      <c r="F147" s="111" t="s">
        <v>174</v>
      </c>
      <c r="G147" s="103" t="s">
        <v>7</v>
      </c>
      <c r="H147" s="123">
        <v>0.02811886574074074</v>
      </c>
      <c r="I147" s="123">
        <v>0.025730208333333334</v>
      </c>
      <c r="J147" s="120">
        <f t="shared" si="28"/>
        <v>0.0023886574074074053</v>
      </c>
      <c r="K147" s="99"/>
      <c r="L147" s="99"/>
      <c r="M147" s="99"/>
      <c r="N147" s="99"/>
      <c r="O147" s="99"/>
      <c r="P147" s="99"/>
      <c r="Q147" s="99">
        <v>2</v>
      </c>
      <c r="R147" s="99"/>
      <c r="S147" s="99"/>
      <c r="T147" s="99"/>
      <c r="U147" s="99"/>
      <c r="V147" s="99"/>
      <c r="W147" s="99"/>
      <c r="X147" s="99">
        <v>2</v>
      </c>
      <c r="Y147" s="99"/>
      <c r="Z147" s="99"/>
      <c r="AA147" s="99"/>
      <c r="AB147" s="99"/>
      <c r="AC147" s="105">
        <f t="shared" si="29"/>
        <v>4</v>
      </c>
      <c r="AD147" s="106">
        <v>208.38</v>
      </c>
      <c r="AE147" s="121">
        <f t="shared" si="30"/>
        <v>212.38</v>
      </c>
      <c r="AF147" s="104">
        <v>0.030971527777777775</v>
      </c>
      <c r="AG147" s="104">
        <v>0.028512615740740738</v>
      </c>
      <c r="AH147" s="107">
        <f t="shared" si="31"/>
        <v>0.0024589120370370372</v>
      </c>
      <c r="AI147" s="99"/>
      <c r="AJ147" s="99"/>
      <c r="AK147" s="99"/>
      <c r="AL147" s="99"/>
      <c r="AM147" s="99"/>
      <c r="AN147" s="99"/>
      <c r="AO147" s="99">
        <v>2</v>
      </c>
      <c r="AP147" s="99">
        <v>2</v>
      </c>
      <c r="AQ147" s="99"/>
      <c r="AR147" s="99"/>
      <c r="AS147" s="99">
        <v>2</v>
      </c>
      <c r="AT147" s="99"/>
      <c r="AU147" s="99"/>
      <c r="AV147" s="99">
        <v>2</v>
      </c>
      <c r="AW147" s="99"/>
      <c r="AX147" s="99"/>
      <c r="AY147" s="99">
        <v>2</v>
      </c>
      <c r="AZ147" s="99"/>
      <c r="BA147" s="105">
        <f t="shared" si="32"/>
        <v>10</v>
      </c>
      <c r="BB147" s="106">
        <v>212.45</v>
      </c>
      <c r="BC147" s="121">
        <f t="shared" si="33"/>
        <v>222.45</v>
      </c>
      <c r="BD147" s="112">
        <f t="shared" si="34"/>
        <v>212.38</v>
      </c>
      <c r="BE147" s="99">
        <v>37</v>
      </c>
    </row>
    <row r="148" spans="1:57" ht="13.5" customHeight="1">
      <c r="A148" s="111">
        <v>38</v>
      </c>
      <c r="B148" s="101" t="s">
        <v>70</v>
      </c>
      <c r="C148" s="111">
        <v>174</v>
      </c>
      <c r="D148" s="133" t="s">
        <v>81</v>
      </c>
      <c r="E148" s="102">
        <v>2007</v>
      </c>
      <c r="F148" s="102" t="s">
        <v>73</v>
      </c>
      <c r="G148" s="103" t="s">
        <v>186</v>
      </c>
      <c r="H148" s="104">
        <v>0.010370138888888889</v>
      </c>
      <c r="I148" s="104">
        <v>0.007716898148148149</v>
      </c>
      <c r="J148" s="120">
        <f t="shared" si="28"/>
        <v>0.00265324074074074</v>
      </c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105">
        <f t="shared" si="29"/>
        <v>0</v>
      </c>
      <c r="AD148" s="106">
        <v>229.24</v>
      </c>
      <c r="AE148" s="121">
        <f t="shared" si="30"/>
        <v>229.24</v>
      </c>
      <c r="AF148" s="104">
        <v>0.015318402777777776</v>
      </c>
      <c r="AG148" s="104">
        <v>0.012603819444444444</v>
      </c>
      <c r="AH148" s="107">
        <f t="shared" si="31"/>
        <v>0.0027145833333333327</v>
      </c>
      <c r="AI148" s="99"/>
      <c r="AJ148" s="99">
        <v>2</v>
      </c>
      <c r="AK148" s="99"/>
      <c r="AL148" s="99"/>
      <c r="AM148" s="99">
        <v>2</v>
      </c>
      <c r="AN148" s="99"/>
      <c r="AO148" s="99"/>
      <c r="AP148" s="99"/>
      <c r="AQ148" s="99"/>
      <c r="AR148" s="99"/>
      <c r="AS148" s="99">
        <v>2</v>
      </c>
      <c r="AT148" s="99"/>
      <c r="AU148" s="99">
        <v>2</v>
      </c>
      <c r="AV148" s="99"/>
      <c r="AW148" s="99"/>
      <c r="AX148" s="99">
        <v>2</v>
      </c>
      <c r="AY148" s="99"/>
      <c r="AZ148" s="99"/>
      <c r="BA148" s="105">
        <f t="shared" si="32"/>
        <v>10</v>
      </c>
      <c r="BB148" s="106">
        <v>234.54</v>
      </c>
      <c r="BC148" s="121">
        <f t="shared" si="33"/>
        <v>244.54</v>
      </c>
      <c r="BD148" s="112">
        <f t="shared" si="34"/>
        <v>229.24</v>
      </c>
      <c r="BE148" s="99">
        <v>38</v>
      </c>
    </row>
    <row r="149" spans="1:57" ht="12.75" customHeight="1">
      <c r="A149" s="111">
        <v>39</v>
      </c>
      <c r="B149" s="116" t="s">
        <v>70</v>
      </c>
      <c r="C149" s="111">
        <v>157</v>
      </c>
      <c r="D149" s="134" t="s">
        <v>158</v>
      </c>
      <c r="E149" s="109">
        <v>2001</v>
      </c>
      <c r="F149" s="102" t="s">
        <v>174</v>
      </c>
      <c r="G149" s="109" t="s">
        <v>146</v>
      </c>
      <c r="H149" s="104">
        <v>0.012419675925925926</v>
      </c>
      <c r="I149" s="104">
        <v>0.009767824074074075</v>
      </c>
      <c r="J149" s="120">
        <f t="shared" si="28"/>
        <v>0.0026518518518518514</v>
      </c>
      <c r="K149" s="99"/>
      <c r="L149" s="99"/>
      <c r="M149" s="99"/>
      <c r="N149" s="99"/>
      <c r="O149" s="99"/>
      <c r="P149" s="99">
        <v>2</v>
      </c>
      <c r="Q149" s="99">
        <v>2</v>
      </c>
      <c r="R149" s="99"/>
      <c r="S149" s="99"/>
      <c r="T149" s="99">
        <v>2</v>
      </c>
      <c r="U149" s="99">
        <v>2</v>
      </c>
      <c r="V149" s="99"/>
      <c r="W149" s="99"/>
      <c r="X149" s="99">
        <v>2</v>
      </c>
      <c r="Y149" s="99"/>
      <c r="Z149" s="99"/>
      <c r="AA149" s="99"/>
      <c r="AB149" s="99"/>
      <c r="AC149" s="105">
        <f t="shared" si="29"/>
        <v>10</v>
      </c>
      <c r="AD149" s="106">
        <v>229.12</v>
      </c>
      <c r="AE149" s="121">
        <f t="shared" si="30"/>
        <v>239.12</v>
      </c>
      <c r="AF149" s="104">
        <v>0.015164583333333334</v>
      </c>
      <c r="AG149" s="104">
        <v>0.012545601851851851</v>
      </c>
      <c r="AH149" s="107">
        <f t="shared" si="31"/>
        <v>0.0026189814814814825</v>
      </c>
      <c r="AI149" s="99"/>
      <c r="AJ149" s="99"/>
      <c r="AK149" s="99"/>
      <c r="AL149" s="99"/>
      <c r="AM149" s="99"/>
      <c r="AN149" s="99"/>
      <c r="AO149" s="99"/>
      <c r="AP149" s="99">
        <v>50</v>
      </c>
      <c r="AQ149" s="99"/>
      <c r="AR149" s="99"/>
      <c r="AS149" s="99">
        <v>2</v>
      </c>
      <c r="AT149" s="99">
        <v>2</v>
      </c>
      <c r="AU149" s="99"/>
      <c r="AV149" s="99">
        <v>50</v>
      </c>
      <c r="AW149" s="99"/>
      <c r="AX149" s="99"/>
      <c r="AY149" s="99">
        <v>50</v>
      </c>
      <c r="AZ149" s="99"/>
      <c r="BA149" s="105">
        <f t="shared" si="32"/>
        <v>154</v>
      </c>
      <c r="BB149" s="106">
        <v>226.28</v>
      </c>
      <c r="BC149" s="121">
        <f t="shared" si="33"/>
        <v>380.28</v>
      </c>
      <c r="BD149" s="112">
        <f t="shared" si="34"/>
        <v>239.12</v>
      </c>
      <c r="BE149" s="99">
        <v>39</v>
      </c>
    </row>
    <row r="150" spans="1:57" ht="13.5" customHeight="1">
      <c r="A150" s="111">
        <v>40</v>
      </c>
      <c r="B150" s="116" t="s">
        <v>70</v>
      </c>
      <c r="C150" s="111">
        <v>159</v>
      </c>
      <c r="D150" s="134" t="s">
        <v>156</v>
      </c>
      <c r="E150" s="109">
        <v>2003</v>
      </c>
      <c r="F150" s="102" t="s">
        <v>174</v>
      </c>
      <c r="G150" s="109">
        <v>3</v>
      </c>
      <c r="H150" s="104">
        <v>9999</v>
      </c>
      <c r="I150" s="104">
        <v>0.011155902777777777</v>
      </c>
      <c r="J150" s="120">
        <f t="shared" si="28"/>
        <v>9998.988844097223</v>
      </c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5">
        <f t="shared" si="29"/>
        <v>0</v>
      </c>
      <c r="AD150" s="106">
        <v>9999.99</v>
      </c>
      <c r="AE150" s="121">
        <f t="shared" si="30"/>
        <v>9999.99</v>
      </c>
      <c r="AF150" s="104">
        <v>0.015941319444444445</v>
      </c>
      <c r="AG150" s="104">
        <v>0.013997222222222222</v>
      </c>
      <c r="AH150" s="107">
        <f t="shared" si="31"/>
        <v>0.0019440972222222238</v>
      </c>
      <c r="AI150" s="99"/>
      <c r="AJ150" s="99"/>
      <c r="AK150" s="99"/>
      <c r="AL150" s="99"/>
      <c r="AM150" s="99"/>
      <c r="AN150" s="99"/>
      <c r="AO150" s="99"/>
      <c r="AP150" s="99">
        <v>2</v>
      </c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105">
        <f t="shared" si="32"/>
        <v>2</v>
      </c>
      <c r="BB150" s="106">
        <v>267.97</v>
      </c>
      <c r="BC150" s="121">
        <f t="shared" si="33"/>
        <v>269.97</v>
      </c>
      <c r="BD150" s="112">
        <f t="shared" si="34"/>
        <v>269.97</v>
      </c>
      <c r="BE150" s="99">
        <v>40</v>
      </c>
    </row>
    <row r="151" spans="1:57" ht="12.75" customHeight="1">
      <c r="A151" s="111">
        <v>41</v>
      </c>
      <c r="B151" s="110" t="s">
        <v>70</v>
      </c>
      <c r="C151" s="111">
        <v>205</v>
      </c>
      <c r="D151" s="134" t="s">
        <v>236</v>
      </c>
      <c r="E151" s="111">
        <v>2002</v>
      </c>
      <c r="F151" s="111" t="s">
        <v>174</v>
      </c>
      <c r="G151" s="103" t="s">
        <v>7</v>
      </c>
      <c r="H151" s="104"/>
      <c r="I151" s="104"/>
      <c r="J151" s="120">
        <f t="shared" si="28"/>
        <v>0</v>
      </c>
      <c r="K151" s="118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105">
        <f t="shared" si="29"/>
        <v>0</v>
      </c>
      <c r="AD151" s="105">
        <v>9999.99</v>
      </c>
      <c r="AE151" s="121">
        <f t="shared" si="30"/>
        <v>9999.99</v>
      </c>
      <c r="AF151" s="104">
        <v>0.007530092592592593</v>
      </c>
      <c r="AG151" s="104">
        <v>0.00489212962962963</v>
      </c>
      <c r="AH151" s="107">
        <f t="shared" si="31"/>
        <v>0.0026379629629629626</v>
      </c>
      <c r="AI151" s="99"/>
      <c r="AJ151" s="99">
        <v>2</v>
      </c>
      <c r="AK151" s="99"/>
      <c r="AL151" s="99"/>
      <c r="AM151" s="99"/>
      <c r="AN151" s="99">
        <v>2</v>
      </c>
      <c r="AO151" s="99">
        <v>2</v>
      </c>
      <c r="AP151" s="99">
        <v>2</v>
      </c>
      <c r="AQ151" s="99"/>
      <c r="AR151" s="99"/>
      <c r="AS151" s="99"/>
      <c r="AT151" s="99"/>
      <c r="AU151" s="99"/>
      <c r="AV151" s="99">
        <v>2</v>
      </c>
      <c r="AW151" s="99"/>
      <c r="AX151" s="99"/>
      <c r="AY151" s="99">
        <v>50</v>
      </c>
      <c r="AZ151" s="99"/>
      <c r="BA151" s="105">
        <f t="shared" si="32"/>
        <v>60</v>
      </c>
      <c r="BB151" s="105">
        <v>227.97</v>
      </c>
      <c r="BC151" s="121">
        <f t="shared" si="33"/>
        <v>287.97</v>
      </c>
      <c r="BD151" s="112">
        <f t="shared" si="34"/>
        <v>287.97</v>
      </c>
      <c r="BE151" s="99">
        <v>41</v>
      </c>
    </row>
    <row r="152" spans="1:57" ht="14.25" customHeight="1">
      <c r="A152" s="111">
        <v>42</v>
      </c>
      <c r="B152" s="110" t="s">
        <v>70</v>
      </c>
      <c r="C152" s="111">
        <v>187</v>
      </c>
      <c r="D152" s="134" t="s">
        <v>231</v>
      </c>
      <c r="E152" s="111">
        <v>2000</v>
      </c>
      <c r="F152" s="111" t="s">
        <v>174</v>
      </c>
      <c r="G152" s="103" t="s">
        <v>7</v>
      </c>
      <c r="H152" s="104">
        <v>0.03475555555555556</v>
      </c>
      <c r="I152" s="104">
        <v>0.03071400462962963</v>
      </c>
      <c r="J152" s="120">
        <f t="shared" si="28"/>
        <v>0.004041550925925931</v>
      </c>
      <c r="K152" s="118"/>
      <c r="L152" s="99">
        <v>2</v>
      </c>
      <c r="M152" s="99"/>
      <c r="N152" s="99"/>
      <c r="O152" s="99"/>
      <c r="P152" s="99"/>
      <c r="Q152" s="99">
        <v>2</v>
      </c>
      <c r="R152" s="99"/>
      <c r="S152" s="99"/>
      <c r="T152" s="99"/>
      <c r="U152" s="99">
        <v>50</v>
      </c>
      <c r="V152" s="99">
        <v>50</v>
      </c>
      <c r="W152" s="99"/>
      <c r="X152" s="99">
        <v>2</v>
      </c>
      <c r="Y152" s="99"/>
      <c r="Z152" s="99"/>
      <c r="AA152" s="99"/>
      <c r="AB152" s="99"/>
      <c r="AC152" s="105">
        <f t="shared" si="29"/>
        <v>106</v>
      </c>
      <c r="AD152" s="106">
        <v>349.19</v>
      </c>
      <c r="AE152" s="121">
        <f t="shared" si="30"/>
        <v>455.19</v>
      </c>
      <c r="AF152" s="104"/>
      <c r="AG152" s="104">
        <v>0.03268368055555556</v>
      </c>
      <c r="AH152" s="107">
        <f t="shared" si="31"/>
        <v>-0.03268368055555556</v>
      </c>
      <c r="AI152" s="99"/>
      <c r="AJ152" s="99"/>
      <c r="AK152" s="99"/>
      <c r="AL152" s="99"/>
      <c r="AM152" s="99"/>
      <c r="AN152" s="99"/>
      <c r="AO152" s="99">
        <v>50</v>
      </c>
      <c r="AP152" s="99">
        <v>2</v>
      </c>
      <c r="AQ152" s="99"/>
      <c r="AR152" s="99"/>
      <c r="AS152" s="99"/>
      <c r="AT152" s="99">
        <v>50</v>
      </c>
      <c r="AU152" s="99"/>
      <c r="AV152" s="99">
        <v>2</v>
      </c>
      <c r="AW152" s="99"/>
      <c r="AX152" s="99"/>
      <c r="AY152" s="99"/>
      <c r="AZ152" s="99"/>
      <c r="BA152" s="105">
        <f t="shared" si="32"/>
        <v>104</v>
      </c>
      <c r="BB152" s="106">
        <v>9999.99</v>
      </c>
      <c r="BC152" s="121">
        <f t="shared" si="33"/>
        <v>10103.99</v>
      </c>
      <c r="BD152" s="112">
        <f t="shared" si="34"/>
        <v>455.19</v>
      </c>
      <c r="BE152" s="99">
        <v>42</v>
      </c>
    </row>
    <row r="153" spans="1:57" ht="22.5" customHeight="1">
      <c r="A153" s="111">
        <v>43</v>
      </c>
      <c r="B153" s="110" t="s">
        <v>70</v>
      </c>
      <c r="C153" s="111">
        <v>200</v>
      </c>
      <c r="D153" s="134" t="s">
        <v>228</v>
      </c>
      <c r="E153" s="111">
        <v>2000</v>
      </c>
      <c r="F153" s="111" t="s">
        <v>174</v>
      </c>
      <c r="G153" s="103">
        <v>3</v>
      </c>
      <c r="H153" s="104"/>
      <c r="I153" s="104"/>
      <c r="J153" s="120">
        <f t="shared" si="28"/>
        <v>0</v>
      </c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105">
        <f t="shared" si="29"/>
        <v>0</v>
      </c>
      <c r="AD153" s="106">
        <v>9999.99</v>
      </c>
      <c r="AE153" s="121">
        <f t="shared" si="30"/>
        <v>9999.99</v>
      </c>
      <c r="AF153" s="104"/>
      <c r="AG153" s="104"/>
      <c r="AH153" s="107">
        <f t="shared" si="31"/>
        <v>0</v>
      </c>
      <c r="AI153" s="99"/>
      <c r="AJ153" s="99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105">
        <f t="shared" si="32"/>
        <v>0</v>
      </c>
      <c r="BB153" s="106">
        <v>9999.99</v>
      </c>
      <c r="BC153" s="121">
        <f t="shared" si="33"/>
        <v>9999.99</v>
      </c>
      <c r="BD153" s="112">
        <f t="shared" si="34"/>
        <v>9999.99</v>
      </c>
      <c r="BE153" s="99">
        <v>43</v>
      </c>
    </row>
    <row r="154" spans="1:57" ht="63.75" customHeight="1">
      <c r="A154" s="331" t="s">
        <v>303</v>
      </c>
      <c r="B154" s="331"/>
      <c r="C154" s="331"/>
      <c r="D154" s="331"/>
      <c r="E154" s="331"/>
      <c r="F154" s="331"/>
      <c r="G154" s="331"/>
      <c r="H154" s="331"/>
      <c r="I154" s="331"/>
      <c r="J154" s="331"/>
      <c r="K154" s="331"/>
      <c r="L154" s="331"/>
      <c r="M154" s="331"/>
      <c r="N154" s="331"/>
      <c r="O154" s="331"/>
      <c r="P154" s="331"/>
      <c r="Q154" s="331"/>
      <c r="R154" s="331"/>
      <c r="S154" s="331"/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  <c r="BE154" s="331"/>
    </row>
    <row r="155" spans="1:57" ht="38.25" customHeight="1">
      <c r="A155" s="332" t="s">
        <v>304</v>
      </c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32"/>
      <c r="AP155" s="332"/>
      <c r="AQ155" s="332"/>
      <c r="AR155" s="332"/>
      <c r="AS155" s="332"/>
      <c r="AT155" s="332"/>
      <c r="AU155" s="332"/>
      <c r="AV155" s="332"/>
      <c r="AW155" s="332"/>
      <c r="AX155" s="332"/>
      <c r="AY155" s="332"/>
      <c r="AZ155" s="332"/>
      <c r="BA155" s="332"/>
      <c r="BB155" s="332"/>
      <c r="BC155" s="332"/>
      <c r="BD155" s="332"/>
      <c r="BE155" s="332"/>
    </row>
    <row r="156" spans="1:57" ht="13.5" customHeight="1">
      <c r="A156" s="346" t="s">
        <v>296</v>
      </c>
      <c r="B156" s="346"/>
      <c r="C156" s="346"/>
      <c r="D156" s="346"/>
      <c r="E156" s="346"/>
      <c r="F156" s="346"/>
      <c r="G156" s="346"/>
      <c r="H156" s="346"/>
      <c r="I156" s="346"/>
      <c r="J156" s="346"/>
      <c r="K156" s="346"/>
      <c r="L156" s="346"/>
      <c r="M156" s="346"/>
      <c r="N156" s="346"/>
      <c r="O156" s="346"/>
      <c r="P156" s="346"/>
      <c r="Q156" s="346"/>
      <c r="R156" s="346"/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  <c r="AD156" s="346"/>
      <c r="AE156" s="346"/>
      <c r="AF156" s="346"/>
      <c r="AG156" s="346"/>
      <c r="AH156" s="346"/>
      <c r="AI156" s="346"/>
      <c r="AJ156" s="346"/>
      <c r="AK156" s="346"/>
      <c r="AL156" s="346"/>
      <c r="AM156" s="346"/>
      <c r="AN156" s="346"/>
      <c r="AO156" s="346"/>
      <c r="AP156" s="346"/>
      <c r="AQ156" s="346"/>
      <c r="AR156" s="346"/>
      <c r="AS156" s="346"/>
      <c r="AT156" s="346"/>
      <c r="AU156" s="346"/>
      <c r="AV156" s="346"/>
      <c r="AW156" s="346"/>
      <c r="AX156" s="346"/>
      <c r="AY156" s="346"/>
      <c r="AZ156" s="346"/>
      <c r="BA156" s="346"/>
      <c r="BB156" s="346"/>
      <c r="BC156" s="346"/>
      <c r="BD156" s="346"/>
      <c r="BE156" s="346"/>
    </row>
    <row r="157" spans="1:58" s="82" customFormat="1" ht="16.5" customHeight="1">
      <c r="A157" s="346" t="s">
        <v>306</v>
      </c>
      <c r="B157" s="346"/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  <c r="AE157" s="346"/>
      <c r="AF157" s="346"/>
      <c r="AG157" s="346"/>
      <c r="AH157" s="346"/>
      <c r="AI157" s="346"/>
      <c r="AJ157" s="346"/>
      <c r="AK157" s="346"/>
      <c r="AL157" s="346"/>
      <c r="AM157" s="346"/>
      <c r="AN157" s="346"/>
      <c r="AO157" s="346"/>
      <c r="AP157" s="346"/>
      <c r="AQ157" s="346"/>
      <c r="AR157" s="346"/>
      <c r="AS157" s="346"/>
      <c r="AT157" s="346"/>
      <c r="AU157" s="346"/>
      <c r="AV157" s="346"/>
      <c r="AW157" s="346"/>
      <c r="AX157" s="346"/>
      <c r="AY157" s="346"/>
      <c r="AZ157" s="346"/>
      <c r="BA157" s="346"/>
      <c r="BB157" s="346"/>
      <c r="BC157" s="346"/>
      <c r="BD157" s="346"/>
      <c r="BE157" s="346"/>
      <c r="BF157" s="151"/>
    </row>
    <row r="158" spans="1:58" s="82" customFormat="1" ht="15.75" customHeight="1">
      <c r="A158" s="346" t="s">
        <v>305</v>
      </c>
      <c r="B158" s="346"/>
      <c r="C158" s="346"/>
      <c r="D158" s="346"/>
      <c r="E158" s="346"/>
      <c r="F158" s="346"/>
      <c r="G158" s="346"/>
      <c r="H158" s="346"/>
      <c r="I158" s="346"/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  <c r="AF158" s="346"/>
      <c r="AG158" s="346"/>
      <c r="AH158" s="346"/>
      <c r="AI158" s="346"/>
      <c r="AJ158" s="346"/>
      <c r="AK158" s="346"/>
      <c r="AL158" s="346"/>
      <c r="AM158" s="346"/>
      <c r="AN158" s="346"/>
      <c r="AO158" s="346"/>
      <c r="AP158" s="346"/>
      <c r="AQ158" s="346"/>
      <c r="AR158" s="346"/>
      <c r="AS158" s="346"/>
      <c r="AT158" s="346"/>
      <c r="AU158" s="346"/>
      <c r="AV158" s="346"/>
      <c r="AW158" s="346"/>
      <c r="AX158" s="346"/>
      <c r="AY158" s="346"/>
      <c r="AZ158" s="346"/>
      <c r="BA158" s="346"/>
      <c r="BB158" s="346"/>
      <c r="BC158" s="346"/>
      <c r="BD158" s="346"/>
      <c r="BE158" s="346"/>
      <c r="BF158" s="151"/>
    </row>
    <row r="159" spans="1:57" ht="15" customHeight="1">
      <c r="A159" s="381" t="s">
        <v>308</v>
      </c>
      <c r="B159" s="381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1"/>
      <c r="AE159" s="381"/>
      <c r="AF159" s="381"/>
      <c r="AG159" s="381"/>
      <c r="AH159" s="381"/>
      <c r="AI159" s="381"/>
      <c r="AJ159" s="381"/>
      <c r="AK159" s="381"/>
      <c r="AL159" s="381"/>
      <c r="AM159" s="381"/>
      <c r="AN159" s="381"/>
      <c r="AO159" s="381"/>
      <c r="AP159" s="381"/>
      <c r="AQ159" s="381"/>
      <c r="AR159" s="381"/>
      <c r="AS159" s="381"/>
      <c r="AT159" s="381"/>
      <c r="AU159" s="381"/>
      <c r="AV159" s="381"/>
      <c r="AW159" s="381"/>
      <c r="AX159" s="381"/>
      <c r="AY159" s="381"/>
      <c r="AZ159" s="381"/>
      <c r="BA159" s="381"/>
      <c r="BB159" s="381"/>
      <c r="BC159" s="381"/>
      <c r="BD159" s="381"/>
      <c r="BE159" s="381"/>
    </row>
    <row r="160" spans="3:57" ht="15.75" customHeight="1">
      <c r="C160" s="83"/>
      <c r="D160" s="352" t="s">
        <v>297</v>
      </c>
      <c r="E160" s="352"/>
      <c r="F160" s="352"/>
      <c r="G160" s="179"/>
      <c r="H160" s="89"/>
      <c r="I160" s="89"/>
      <c r="J160" s="88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8"/>
      <c r="AF160" s="89"/>
      <c r="AG160" s="89"/>
      <c r="AH160" s="88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8"/>
      <c r="BB160" s="89"/>
      <c r="BC160" s="382" t="s">
        <v>298</v>
      </c>
      <c r="BD160" s="382"/>
      <c r="BE160" s="86"/>
    </row>
    <row r="161" spans="1:67" ht="21" customHeight="1">
      <c r="A161" s="385" t="s">
        <v>135</v>
      </c>
      <c r="B161" s="91"/>
      <c r="C161" s="79" t="s">
        <v>0</v>
      </c>
      <c r="D161" s="386" t="s">
        <v>12</v>
      </c>
      <c r="E161" s="92" t="s">
        <v>194</v>
      </c>
      <c r="F161" s="391" t="s">
        <v>13</v>
      </c>
      <c r="G161" s="79" t="s">
        <v>14</v>
      </c>
      <c r="H161" s="393" t="s">
        <v>15</v>
      </c>
      <c r="I161" s="394"/>
      <c r="J161" s="394"/>
      <c r="K161" s="394"/>
      <c r="L161" s="394"/>
      <c r="M161" s="394"/>
      <c r="N161" s="394"/>
      <c r="O161" s="394"/>
      <c r="P161" s="394"/>
      <c r="Q161" s="394"/>
      <c r="R161" s="394"/>
      <c r="S161" s="394"/>
      <c r="T161" s="394"/>
      <c r="U161" s="394"/>
      <c r="V161" s="394"/>
      <c r="W161" s="394"/>
      <c r="X161" s="394"/>
      <c r="Y161" s="394"/>
      <c r="Z161" s="394"/>
      <c r="AA161" s="394"/>
      <c r="AB161" s="395"/>
      <c r="AC161" s="400" t="s">
        <v>15</v>
      </c>
      <c r="AD161" s="401"/>
      <c r="AE161" s="402"/>
      <c r="AF161" s="394" t="s">
        <v>16</v>
      </c>
      <c r="AG161" s="394"/>
      <c r="AH161" s="394"/>
      <c r="AI161" s="394"/>
      <c r="AJ161" s="394"/>
      <c r="AK161" s="394"/>
      <c r="AL161" s="394"/>
      <c r="AM161" s="394"/>
      <c r="AN161" s="394"/>
      <c r="AO161" s="394"/>
      <c r="AP161" s="394"/>
      <c r="AQ161" s="394"/>
      <c r="AR161" s="394"/>
      <c r="AS161" s="394"/>
      <c r="AT161" s="394"/>
      <c r="AU161" s="394"/>
      <c r="AV161" s="394"/>
      <c r="AW161" s="394"/>
      <c r="AX161" s="394"/>
      <c r="AY161" s="394"/>
      <c r="AZ161" s="395"/>
      <c r="BA161" s="400" t="s">
        <v>16</v>
      </c>
      <c r="BB161" s="401"/>
      <c r="BC161" s="402"/>
      <c r="BD161" s="386" t="s">
        <v>48</v>
      </c>
      <c r="BE161" s="397" t="s">
        <v>17</v>
      </c>
      <c r="BG161" s="84"/>
      <c r="BH161" s="84"/>
      <c r="BI161" s="84"/>
      <c r="BJ161" s="84"/>
      <c r="BK161" s="84"/>
      <c r="BL161" s="84"/>
      <c r="BM161" s="84"/>
      <c r="BN161" s="84"/>
      <c r="BO161" s="84"/>
    </row>
    <row r="162" spans="1:67" ht="27.75" customHeight="1">
      <c r="A162" s="385"/>
      <c r="B162" s="94" t="s">
        <v>129</v>
      </c>
      <c r="C162" s="94" t="s">
        <v>46</v>
      </c>
      <c r="D162" s="390"/>
      <c r="E162" s="95" t="s">
        <v>195</v>
      </c>
      <c r="F162" s="392"/>
      <c r="G162" s="94" t="s">
        <v>18</v>
      </c>
      <c r="H162" s="90" t="s">
        <v>43</v>
      </c>
      <c r="I162" s="90" t="s">
        <v>44</v>
      </c>
      <c r="J162" s="128" t="s">
        <v>1</v>
      </c>
      <c r="K162" s="90">
        <v>1</v>
      </c>
      <c r="L162" s="90">
        <v>2</v>
      </c>
      <c r="M162" s="90">
        <v>3</v>
      </c>
      <c r="N162" s="90">
        <v>4</v>
      </c>
      <c r="O162" s="90">
        <v>5</v>
      </c>
      <c r="P162" s="90">
        <v>6</v>
      </c>
      <c r="Q162" s="90">
        <v>7</v>
      </c>
      <c r="R162" s="90">
        <v>8</v>
      </c>
      <c r="S162" s="90">
        <v>9</v>
      </c>
      <c r="T162" s="90">
        <v>10</v>
      </c>
      <c r="U162" s="90">
        <v>11</v>
      </c>
      <c r="V162" s="90">
        <v>12</v>
      </c>
      <c r="W162" s="90">
        <v>13</v>
      </c>
      <c r="X162" s="90">
        <v>14</v>
      </c>
      <c r="Y162" s="90">
        <v>15</v>
      </c>
      <c r="Z162" s="90">
        <v>16</v>
      </c>
      <c r="AA162" s="90">
        <v>17</v>
      </c>
      <c r="AB162" s="90">
        <v>18</v>
      </c>
      <c r="AC162" s="96" t="s">
        <v>2</v>
      </c>
      <c r="AD162" s="96" t="s">
        <v>1</v>
      </c>
      <c r="AE162" s="96" t="s">
        <v>45</v>
      </c>
      <c r="AF162" s="97" t="s">
        <v>43</v>
      </c>
      <c r="AG162" s="79" t="s">
        <v>44</v>
      </c>
      <c r="AH162" s="98" t="s">
        <v>1</v>
      </c>
      <c r="AI162" s="79">
        <v>1</v>
      </c>
      <c r="AJ162" s="79">
        <v>2</v>
      </c>
      <c r="AK162" s="79">
        <v>3</v>
      </c>
      <c r="AL162" s="79">
        <v>4</v>
      </c>
      <c r="AM162" s="79">
        <v>5</v>
      </c>
      <c r="AN162" s="79">
        <v>6</v>
      </c>
      <c r="AO162" s="79">
        <v>7</v>
      </c>
      <c r="AP162" s="79">
        <v>8</v>
      </c>
      <c r="AQ162" s="79">
        <v>9</v>
      </c>
      <c r="AR162" s="79">
        <v>10</v>
      </c>
      <c r="AS162" s="79">
        <v>11</v>
      </c>
      <c r="AT162" s="79">
        <v>12</v>
      </c>
      <c r="AU162" s="79">
        <v>13</v>
      </c>
      <c r="AV162" s="79">
        <v>14</v>
      </c>
      <c r="AW162" s="79">
        <v>15</v>
      </c>
      <c r="AX162" s="79">
        <v>16</v>
      </c>
      <c r="AY162" s="79">
        <v>17</v>
      </c>
      <c r="AZ162" s="92">
        <v>18</v>
      </c>
      <c r="BA162" s="96" t="s">
        <v>2</v>
      </c>
      <c r="BB162" s="96" t="s">
        <v>1</v>
      </c>
      <c r="BC162" s="129" t="s">
        <v>47</v>
      </c>
      <c r="BD162" s="387"/>
      <c r="BE162" s="397"/>
      <c r="BG162" s="84"/>
      <c r="BH162" s="84"/>
      <c r="BI162" s="84"/>
      <c r="BJ162" s="84"/>
      <c r="BK162" s="84"/>
      <c r="BL162" s="84"/>
      <c r="BM162" s="84"/>
      <c r="BN162" s="84"/>
      <c r="BO162" s="84"/>
    </row>
    <row r="163" spans="1:57" ht="15" customHeight="1">
      <c r="A163" s="111">
        <v>1</v>
      </c>
      <c r="B163" s="101" t="s">
        <v>33</v>
      </c>
      <c r="C163" s="100">
        <v>110</v>
      </c>
      <c r="D163" s="101" t="s">
        <v>78</v>
      </c>
      <c r="E163" s="102">
        <v>1999</v>
      </c>
      <c r="F163" s="102" t="s">
        <v>73</v>
      </c>
      <c r="G163" s="103" t="s">
        <v>4</v>
      </c>
      <c r="H163" s="107">
        <v>0.011712037037037036</v>
      </c>
      <c r="I163" s="107">
        <v>0.01045162037037037</v>
      </c>
      <c r="J163" s="120">
        <f aca="true" t="shared" si="35" ref="J163:J185">SUM(H163-I163)</f>
        <v>0.0012604166666666666</v>
      </c>
      <c r="K163" s="99"/>
      <c r="L163" s="99">
        <v>2</v>
      </c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>
        <v>2</v>
      </c>
      <c r="AC163" s="105">
        <f aca="true" t="shared" si="36" ref="AC163:AC185">SUM(K163+L163+M163+N163+O163+P163+Q163+R163+S163+T163+U163+V163+W163+X163+Y163+Z163+AA163+AB163)</f>
        <v>4</v>
      </c>
      <c r="AD163" s="105">
        <v>108.9</v>
      </c>
      <c r="AE163" s="121">
        <f aca="true" t="shared" si="37" ref="AE163:AE185">SUM(AC163+AD163)</f>
        <v>112.9</v>
      </c>
      <c r="AF163" s="104">
        <v>0.024237268518518516</v>
      </c>
      <c r="AG163" s="104">
        <v>0.022952546296296297</v>
      </c>
      <c r="AH163" s="107">
        <f aca="true" t="shared" si="38" ref="AH163:AH185">SUM(AF163-AG163)</f>
        <v>0.0012847222222222184</v>
      </c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105">
        <f aca="true" t="shared" si="39" ref="BA163:BA185">SUM(AI163+AJ163+AK163+AL163+AM163+AN163+AO163+AP163+AQ163+AR163+AS163+AT163+AU163+AV163+AW163+AX163+AY163+AZ163)</f>
        <v>0</v>
      </c>
      <c r="BB163" s="106">
        <v>111</v>
      </c>
      <c r="BC163" s="121">
        <f aca="true" t="shared" si="40" ref="BC163:BC185">SUM(BA163+BB163)</f>
        <v>111</v>
      </c>
      <c r="BD163" s="112">
        <f aca="true" t="shared" si="41" ref="BD163:BD185">MIN(AC163+AD163,BA163+BB163)</f>
        <v>111</v>
      </c>
      <c r="BE163" s="111">
        <v>1</v>
      </c>
    </row>
    <row r="164" spans="1:57" ht="15" customHeight="1">
      <c r="A164" s="111">
        <v>2</v>
      </c>
      <c r="B164" s="108" t="s">
        <v>33</v>
      </c>
      <c r="C164" s="100">
        <v>125</v>
      </c>
      <c r="D164" s="108" t="s">
        <v>122</v>
      </c>
      <c r="E164" s="109">
        <v>2000</v>
      </c>
      <c r="F164" s="109" t="s">
        <v>3</v>
      </c>
      <c r="G164" s="109" t="s">
        <v>4</v>
      </c>
      <c r="H164" s="104">
        <v>0.002064583333333333</v>
      </c>
      <c r="I164" s="104">
        <v>0.0007171296296296296</v>
      </c>
      <c r="J164" s="120">
        <f t="shared" si="35"/>
        <v>0.0013474537037037036</v>
      </c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105">
        <f t="shared" si="36"/>
        <v>0</v>
      </c>
      <c r="AD164" s="106">
        <v>116.42</v>
      </c>
      <c r="AE164" s="121">
        <f t="shared" si="37"/>
        <v>116.42</v>
      </c>
      <c r="AF164" s="104">
        <v>0.012472453703703706</v>
      </c>
      <c r="AG164" s="104">
        <v>0.011140625000000001</v>
      </c>
      <c r="AH164" s="107">
        <f t="shared" si="38"/>
        <v>0.0013318287037037049</v>
      </c>
      <c r="AI164" s="99"/>
      <c r="AJ164" s="99"/>
      <c r="AK164" s="99"/>
      <c r="AL164" s="99"/>
      <c r="AM164" s="99"/>
      <c r="AN164" s="99"/>
      <c r="AO164" s="99"/>
      <c r="AP164" s="99">
        <v>2</v>
      </c>
      <c r="AQ164" s="99"/>
      <c r="AR164" s="99">
        <v>2</v>
      </c>
      <c r="AS164" s="99"/>
      <c r="AT164" s="99"/>
      <c r="AU164" s="99"/>
      <c r="AV164" s="99"/>
      <c r="AW164" s="99"/>
      <c r="AX164" s="99"/>
      <c r="AY164" s="99"/>
      <c r="AZ164" s="99"/>
      <c r="BA164" s="105">
        <f t="shared" si="39"/>
        <v>4</v>
      </c>
      <c r="BB164" s="106">
        <v>115.07</v>
      </c>
      <c r="BC164" s="121">
        <f t="shared" si="40"/>
        <v>119.07</v>
      </c>
      <c r="BD164" s="112">
        <f t="shared" si="41"/>
        <v>116.42</v>
      </c>
      <c r="BE164" s="111">
        <v>2</v>
      </c>
    </row>
    <row r="165" spans="1:57" ht="15" customHeight="1">
      <c r="A165" s="111">
        <v>3</v>
      </c>
      <c r="B165" s="108" t="s">
        <v>33</v>
      </c>
      <c r="C165" s="100">
        <v>126</v>
      </c>
      <c r="D165" s="108" t="s">
        <v>71</v>
      </c>
      <c r="E165" s="109">
        <v>2001</v>
      </c>
      <c r="F165" s="109" t="s">
        <v>3</v>
      </c>
      <c r="G165" s="109" t="s">
        <v>4</v>
      </c>
      <c r="H165" s="107">
        <v>0.002788657407407407</v>
      </c>
      <c r="I165" s="107">
        <v>0.0014219907407407408</v>
      </c>
      <c r="J165" s="120">
        <f t="shared" si="35"/>
        <v>0.001366666666666666</v>
      </c>
      <c r="K165" s="99"/>
      <c r="L165" s="99"/>
      <c r="M165" s="99"/>
      <c r="N165" s="99"/>
      <c r="O165" s="99"/>
      <c r="P165" s="99"/>
      <c r="Q165" s="99"/>
      <c r="R165" s="99"/>
      <c r="S165" s="99"/>
      <c r="T165" s="99">
        <v>2</v>
      </c>
      <c r="U165" s="99"/>
      <c r="V165" s="99"/>
      <c r="W165" s="99"/>
      <c r="X165" s="99"/>
      <c r="Y165" s="99"/>
      <c r="Z165" s="99"/>
      <c r="AA165" s="99">
        <v>2</v>
      </c>
      <c r="AB165" s="99"/>
      <c r="AC165" s="105">
        <f t="shared" si="36"/>
        <v>4</v>
      </c>
      <c r="AD165" s="105">
        <v>118.08</v>
      </c>
      <c r="AE165" s="121">
        <f t="shared" si="37"/>
        <v>122.08</v>
      </c>
      <c r="AF165" s="104">
        <v>0.01318773148148148</v>
      </c>
      <c r="AG165" s="104">
        <v>0.011830208333333333</v>
      </c>
      <c r="AH165" s="107">
        <f t="shared" si="38"/>
        <v>0.0013575231481481476</v>
      </c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105">
        <f t="shared" si="39"/>
        <v>0</v>
      </c>
      <c r="BB165" s="106">
        <v>117.29</v>
      </c>
      <c r="BC165" s="121">
        <f t="shared" si="40"/>
        <v>117.29</v>
      </c>
      <c r="BD165" s="112">
        <f t="shared" si="41"/>
        <v>117.29</v>
      </c>
      <c r="BE165" s="111">
        <v>3</v>
      </c>
    </row>
    <row r="166" spans="1:57" ht="15" customHeight="1">
      <c r="A166" s="111">
        <v>4</v>
      </c>
      <c r="B166" s="108" t="s">
        <v>33</v>
      </c>
      <c r="C166" s="100">
        <v>127</v>
      </c>
      <c r="D166" s="108" t="s">
        <v>52</v>
      </c>
      <c r="E166" s="109">
        <v>1998</v>
      </c>
      <c r="F166" s="109" t="s">
        <v>3</v>
      </c>
      <c r="G166" s="109" t="s">
        <v>4</v>
      </c>
      <c r="H166" s="104">
        <v>0.0035416666666666665</v>
      </c>
      <c r="I166" s="104">
        <v>0.0020814814814814815</v>
      </c>
      <c r="J166" s="120">
        <f t="shared" si="35"/>
        <v>0.001460185185185185</v>
      </c>
      <c r="K166" s="99"/>
      <c r="L166" s="99"/>
      <c r="M166" s="99"/>
      <c r="N166" s="99"/>
      <c r="O166" s="99"/>
      <c r="P166" s="99"/>
      <c r="Q166" s="99"/>
      <c r="R166" s="99">
        <v>50</v>
      </c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105">
        <f t="shared" si="36"/>
        <v>50</v>
      </c>
      <c r="AD166" s="106">
        <v>126.16</v>
      </c>
      <c r="AE166" s="121">
        <f t="shared" si="37"/>
        <v>176.16</v>
      </c>
      <c r="AF166" s="104">
        <v>0.013901504629629628</v>
      </c>
      <c r="AG166" s="104">
        <v>0.012530671296296295</v>
      </c>
      <c r="AH166" s="107">
        <f t="shared" si="38"/>
        <v>0.0013708333333333333</v>
      </c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>
        <v>2</v>
      </c>
      <c r="AY166" s="99"/>
      <c r="AZ166" s="99"/>
      <c r="BA166" s="105">
        <f t="shared" si="39"/>
        <v>2</v>
      </c>
      <c r="BB166" s="106">
        <v>118.44</v>
      </c>
      <c r="BC166" s="121">
        <f t="shared" si="40"/>
        <v>120.44</v>
      </c>
      <c r="BD166" s="112">
        <f t="shared" si="41"/>
        <v>120.44</v>
      </c>
      <c r="BE166" s="111">
        <v>4</v>
      </c>
    </row>
    <row r="167" spans="1:57" ht="15" customHeight="1">
      <c r="A167" s="111">
        <v>5</v>
      </c>
      <c r="B167" s="108" t="s">
        <v>33</v>
      </c>
      <c r="C167" s="100">
        <v>128</v>
      </c>
      <c r="D167" s="108" t="s">
        <v>56</v>
      </c>
      <c r="E167" s="109">
        <v>2000</v>
      </c>
      <c r="F167" s="102" t="s">
        <v>3</v>
      </c>
      <c r="G167" s="109">
        <v>2</v>
      </c>
      <c r="H167" s="104">
        <v>0.004264351851851852</v>
      </c>
      <c r="I167" s="104">
        <v>0.002789467592592593</v>
      </c>
      <c r="J167" s="120">
        <f t="shared" si="35"/>
        <v>0.0014748842592592587</v>
      </c>
      <c r="K167" s="99"/>
      <c r="L167" s="99"/>
      <c r="M167" s="99"/>
      <c r="N167" s="99"/>
      <c r="O167" s="99"/>
      <c r="P167" s="99"/>
      <c r="Q167" s="99"/>
      <c r="R167" s="99">
        <v>2</v>
      </c>
      <c r="S167" s="99"/>
      <c r="T167" s="99"/>
      <c r="U167" s="99"/>
      <c r="V167" s="99">
        <v>2</v>
      </c>
      <c r="W167" s="99"/>
      <c r="X167" s="99"/>
      <c r="Y167" s="99"/>
      <c r="Z167" s="99"/>
      <c r="AA167" s="99"/>
      <c r="AB167" s="99"/>
      <c r="AC167" s="105">
        <f t="shared" si="36"/>
        <v>4</v>
      </c>
      <c r="AD167" s="106">
        <v>127.43</v>
      </c>
      <c r="AE167" s="121">
        <f t="shared" si="37"/>
        <v>131.43</v>
      </c>
      <c r="AF167" s="104">
        <v>0.014716087962962964</v>
      </c>
      <c r="AG167" s="104">
        <v>0.013233333333333333</v>
      </c>
      <c r="AH167" s="107">
        <f t="shared" si="38"/>
        <v>0.0014827546296296307</v>
      </c>
      <c r="AI167" s="99"/>
      <c r="AJ167" s="99"/>
      <c r="AK167" s="99"/>
      <c r="AL167" s="99"/>
      <c r="AM167" s="99"/>
      <c r="AN167" s="99"/>
      <c r="AO167" s="99"/>
      <c r="AP167" s="99"/>
      <c r="AQ167" s="99"/>
      <c r="AR167" s="99">
        <v>2</v>
      </c>
      <c r="AS167" s="99"/>
      <c r="AT167" s="99"/>
      <c r="AU167" s="99"/>
      <c r="AV167" s="99"/>
      <c r="AW167" s="99"/>
      <c r="AX167" s="99"/>
      <c r="AY167" s="99"/>
      <c r="AZ167" s="99"/>
      <c r="BA167" s="105">
        <f t="shared" si="39"/>
        <v>2</v>
      </c>
      <c r="BB167" s="106">
        <v>128.11</v>
      </c>
      <c r="BC167" s="121">
        <f t="shared" si="40"/>
        <v>130.11</v>
      </c>
      <c r="BD167" s="112">
        <f t="shared" si="41"/>
        <v>130.11</v>
      </c>
      <c r="BE167" s="111">
        <v>5</v>
      </c>
    </row>
    <row r="168" spans="1:57" ht="15" customHeight="1">
      <c r="A168" s="111">
        <v>6</v>
      </c>
      <c r="B168" s="108" t="s">
        <v>33</v>
      </c>
      <c r="C168" s="100">
        <v>120</v>
      </c>
      <c r="D168" s="108" t="s">
        <v>92</v>
      </c>
      <c r="E168" s="109">
        <v>2001</v>
      </c>
      <c r="F168" s="102" t="s">
        <v>174</v>
      </c>
      <c r="G168" s="109">
        <v>1</v>
      </c>
      <c r="H168" s="104">
        <v>0.033467476851851856</v>
      </c>
      <c r="I168" s="104">
        <v>0.0320005787037037</v>
      </c>
      <c r="J168" s="120">
        <f t="shared" si="35"/>
        <v>0.0014668981481481547</v>
      </c>
      <c r="K168" s="99"/>
      <c r="L168" s="99">
        <v>2</v>
      </c>
      <c r="M168" s="99"/>
      <c r="N168" s="99"/>
      <c r="O168" s="99"/>
      <c r="P168" s="99"/>
      <c r="Q168" s="99"/>
      <c r="R168" s="99">
        <v>2</v>
      </c>
      <c r="S168" s="99"/>
      <c r="T168" s="99">
        <v>2</v>
      </c>
      <c r="U168" s="99"/>
      <c r="V168" s="99"/>
      <c r="W168" s="99"/>
      <c r="X168" s="99"/>
      <c r="Y168" s="99"/>
      <c r="Z168" s="99"/>
      <c r="AA168" s="99"/>
      <c r="AB168" s="99"/>
      <c r="AC168" s="105">
        <f t="shared" si="36"/>
        <v>6</v>
      </c>
      <c r="AD168" s="106">
        <v>126.74</v>
      </c>
      <c r="AE168" s="121">
        <f t="shared" si="37"/>
        <v>132.74</v>
      </c>
      <c r="AF168" s="104">
        <v>0.0036247685185185185</v>
      </c>
      <c r="AG168" s="104">
        <v>0.0021224537037037037</v>
      </c>
      <c r="AH168" s="107">
        <f t="shared" si="38"/>
        <v>0.0015023148148148148</v>
      </c>
      <c r="AI168" s="99"/>
      <c r="AJ168" s="99"/>
      <c r="AK168" s="99"/>
      <c r="AL168" s="99"/>
      <c r="AM168" s="99"/>
      <c r="AN168" s="99"/>
      <c r="AO168" s="99"/>
      <c r="AP168" s="99"/>
      <c r="AQ168" s="99"/>
      <c r="AR168" s="99">
        <v>2</v>
      </c>
      <c r="AS168" s="99"/>
      <c r="AT168" s="99"/>
      <c r="AU168" s="99"/>
      <c r="AV168" s="99"/>
      <c r="AW168" s="99"/>
      <c r="AX168" s="99"/>
      <c r="AY168" s="99"/>
      <c r="AZ168" s="99"/>
      <c r="BA168" s="105">
        <f t="shared" si="39"/>
        <v>2</v>
      </c>
      <c r="BB168" s="106">
        <v>129.8</v>
      </c>
      <c r="BC168" s="121">
        <f t="shared" si="40"/>
        <v>131.8</v>
      </c>
      <c r="BD168" s="112">
        <f t="shared" si="41"/>
        <v>131.8</v>
      </c>
      <c r="BE168" s="111">
        <v>6</v>
      </c>
    </row>
    <row r="169" spans="1:57" ht="15" customHeight="1">
      <c r="A169" s="111">
        <v>7</v>
      </c>
      <c r="B169" s="108" t="s">
        <v>33</v>
      </c>
      <c r="C169" s="100">
        <v>130</v>
      </c>
      <c r="D169" s="108" t="s">
        <v>66</v>
      </c>
      <c r="E169" s="109">
        <v>2001</v>
      </c>
      <c r="F169" s="109" t="s">
        <v>3</v>
      </c>
      <c r="G169" s="109" t="s">
        <v>7</v>
      </c>
      <c r="H169" s="104">
        <v>0.006002199074074074</v>
      </c>
      <c r="I169" s="104">
        <v>0.004198958333333333</v>
      </c>
      <c r="J169" s="120">
        <f t="shared" si="35"/>
        <v>0.0018032407407407407</v>
      </c>
      <c r="K169" s="99"/>
      <c r="L169" s="99">
        <v>2</v>
      </c>
      <c r="M169" s="99"/>
      <c r="N169" s="99"/>
      <c r="O169" s="99"/>
      <c r="P169" s="99"/>
      <c r="Q169" s="99"/>
      <c r="R169" s="99"/>
      <c r="S169" s="99"/>
      <c r="T169" s="99"/>
      <c r="U169" s="99"/>
      <c r="V169" s="99">
        <v>2</v>
      </c>
      <c r="W169" s="99"/>
      <c r="X169" s="99"/>
      <c r="Y169" s="99"/>
      <c r="Z169" s="99"/>
      <c r="AA169" s="99"/>
      <c r="AB169" s="99"/>
      <c r="AC169" s="105">
        <f t="shared" si="36"/>
        <v>4</v>
      </c>
      <c r="AD169" s="105">
        <v>155.8</v>
      </c>
      <c r="AE169" s="121">
        <f t="shared" si="37"/>
        <v>159.8</v>
      </c>
      <c r="AF169" s="104">
        <v>0.01623287037037037</v>
      </c>
      <c r="AG169" s="104">
        <v>0.01461076388888889</v>
      </c>
      <c r="AH169" s="107">
        <f t="shared" si="38"/>
        <v>0.0016221064814814796</v>
      </c>
      <c r="AI169" s="99"/>
      <c r="AJ169" s="99">
        <v>2</v>
      </c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105">
        <f t="shared" si="39"/>
        <v>2</v>
      </c>
      <c r="BB169" s="106">
        <v>140.15</v>
      </c>
      <c r="BC169" s="121">
        <f t="shared" si="40"/>
        <v>142.15</v>
      </c>
      <c r="BD169" s="112">
        <f t="shared" si="41"/>
        <v>142.15</v>
      </c>
      <c r="BE169" s="111">
        <v>7</v>
      </c>
    </row>
    <row r="170" spans="1:57" ht="15" customHeight="1">
      <c r="A170" s="111">
        <v>8</v>
      </c>
      <c r="B170" s="108" t="s">
        <v>33</v>
      </c>
      <c r="C170" s="100">
        <v>129</v>
      </c>
      <c r="D170" s="108" t="s">
        <v>145</v>
      </c>
      <c r="E170" s="109">
        <v>2002</v>
      </c>
      <c r="F170" s="102" t="s">
        <v>3</v>
      </c>
      <c r="G170" s="109">
        <v>3</v>
      </c>
      <c r="H170" s="104">
        <v>0.005020949074074074</v>
      </c>
      <c r="I170" s="104">
        <v>0.0034802083333333334</v>
      </c>
      <c r="J170" s="120">
        <f t="shared" si="35"/>
        <v>0.001540740740740741</v>
      </c>
      <c r="K170" s="99"/>
      <c r="L170" s="99"/>
      <c r="M170" s="99"/>
      <c r="N170" s="99">
        <v>50</v>
      </c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105">
        <f t="shared" si="36"/>
        <v>50</v>
      </c>
      <c r="AD170" s="105">
        <v>133.12</v>
      </c>
      <c r="AE170" s="121">
        <f t="shared" si="37"/>
        <v>183.12</v>
      </c>
      <c r="AF170" s="104">
        <v>0.01554548611111111</v>
      </c>
      <c r="AG170" s="104">
        <v>0.013917708333333332</v>
      </c>
      <c r="AH170" s="107">
        <f t="shared" si="38"/>
        <v>0.0016277777777777783</v>
      </c>
      <c r="AI170" s="99"/>
      <c r="AJ170" s="99"/>
      <c r="AK170" s="99"/>
      <c r="AL170" s="99"/>
      <c r="AM170" s="99"/>
      <c r="AN170" s="99"/>
      <c r="AO170" s="99"/>
      <c r="AP170" s="99">
        <v>2</v>
      </c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105">
        <f t="shared" si="39"/>
        <v>2</v>
      </c>
      <c r="BB170" s="106">
        <v>140.64</v>
      </c>
      <c r="BC170" s="121">
        <f t="shared" si="40"/>
        <v>142.64</v>
      </c>
      <c r="BD170" s="112">
        <f t="shared" si="41"/>
        <v>142.64</v>
      </c>
      <c r="BE170" s="111">
        <v>8</v>
      </c>
    </row>
    <row r="171" spans="1:57" ht="15" customHeight="1">
      <c r="A171" s="111">
        <v>9</v>
      </c>
      <c r="B171" s="101" t="s">
        <v>33</v>
      </c>
      <c r="C171" s="100">
        <v>117</v>
      </c>
      <c r="D171" s="108" t="s">
        <v>123</v>
      </c>
      <c r="E171" s="109">
        <v>2002</v>
      </c>
      <c r="F171" s="102" t="s">
        <v>5</v>
      </c>
      <c r="G171" s="103" t="s">
        <v>154</v>
      </c>
      <c r="H171" s="107">
        <v>0.02461701388888889</v>
      </c>
      <c r="I171" s="107">
        <v>0.022924652777777776</v>
      </c>
      <c r="J171" s="120">
        <f t="shared" si="35"/>
        <v>0.0016923611111111132</v>
      </c>
      <c r="K171" s="99"/>
      <c r="L171" s="99">
        <v>2</v>
      </c>
      <c r="M171" s="99"/>
      <c r="N171" s="99"/>
      <c r="O171" s="99">
        <v>50</v>
      </c>
      <c r="P171" s="99"/>
      <c r="Q171" s="99">
        <v>2</v>
      </c>
      <c r="R171" s="99">
        <v>2</v>
      </c>
      <c r="S171" s="99"/>
      <c r="T171" s="99"/>
      <c r="U171" s="99"/>
      <c r="V171" s="99"/>
      <c r="W171" s="99"/>
      <c r="X171" s="99">
        <v>50</v>
      </c>
      <c r="Y171" s="99"/>
      <c r="Z171" s="99">
        <v>50</v>
      </c>
      <c r="AA171" s="99"/>
      <c r="AB171" s="99">
        <v>50</v>
      </c>
      <c r="AC171" s="105">
        <f t="shared" si="36"/>
        <v>206</v>
      </c>
      <c r="AD171" s="105">
        <v>146.22</v>
      </c>
      <c r="AE171" s="121">
        <f t="shared" si="37"/>
        <v>352.22</v>
      </c>
      <c r="AF171" s="104">
        <v>0.03636886574074074</v>
      </c>
      <c r="AG171" s="104">
        <v>0.03474097222222222</v>
      </c>
      <c r="AH171" s="107">
        <f t="shared" si="38"/>
        <v>0.001627893518518518</v>
      </c>
      <c r="AI171" s="99"/>
      <c r="AJ171" s="99"/>
      <c r="AK171" s="99"/>
      <c r="AL171" s="99"/>
      <c r="AM171" s="99">
        <v>2</v>
      </c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105">
        <f t="shared" si="39"/>
        <v>2</v>
      </c>
      <c r="BB171" s="106">
        <v>140.65</v>
      </c>
      <c r="BC171" s="121">
        <f t="shared" si="40"/>
        <v>142.65</v>
      </c>
      <c r="BD171" s="112">
        <f t="shared" si="41"/>
        <v>142.65</v>
      </c>
      <c r="BE171" s="111">
        <v>9</v>
      </c>
    </row>
    <row r="172" spans="1:57" ht="15" customHeight="1">
      <c r="A172" s="111">
        <v>10</v>
      </c>
      <c r="B172" s="110" t="s">
        <v>33</v>
      </c>
      <c r="C172" s="100">
        <v>124</v>
      </c>
      <c r="D172" s="110" t="s">
        <v>91</v>
      </c>
      <c r="E172" s="111">
        <v>2000</v>
      </c>
      <c r="F172" s="111" t="s">
        <v>174</v>
      </c>
      <c r="G172" s="103">
        <v>1</v>
      </c>
      <c r="H172" s="104">
        <v>0.00796099537037037</v>
      </c>
      <c r="I172" s="104">
        <v>0.006292476851851852</v>
      </c>
      <c r="J172" s="120">
        <f t="shared" si="35"/>
        <v>0.001668518518518518</v>
      </c>
      <c r="K172" s="99"/>
      <c r="L172" s="99">
        <v>2</v>
      </c>
      <c r="M172" s="99">
        <v>2</v>
      </c>
      <c r="N172" s="99"/>
      <c r="O172" s="99"/>
      <c r="P172" s="99"/>
      <c r="Q172" s="99">
        <v>2</v>
      </c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105">
        <f t="shared" si="36"/>
        <v>6</v>
      </c>
      <c r="AD172" s="106">
        <v>144.16</v>
      </c>
      <c r="AE172" s="121">
        <f t="shared" si="37"/>
        <v>150.16</v>
      </c>
      <c r="AF172" s="104"/>
      <c r="AG172" s="104"/>
      <c r="AH172" s="107">
        <f t="shared" si="38"/>
        <v>0</v>
      </c>
      <c r="AI172" s="99"/>
      <c r="AJ172" s="99">
        <v>2</v>
      </c>
      <c r="AK172" s="99"/>
      <c r="AL172" s="99">
        <v>2</v>
      </c>
      <c r="AM172" s="99"/>
      <c r="AN172" s="99"/>
      <c r="AO172" s="99"/>
      <c r="AP172" s="99"/>
      <c r="AQ172" s="99"/>
      <c r="AR172" s="99"/>
      <c r="AS172" s="99">
        <v>2</v>
      </c>
      <c r="AT172" s="99"/>
      <c r="AU172" s="99"/>
      <c r="AV172" s="99"/>
      <c r="AW172" s="99"/>
      <c r="AX172" s="99"/>
      <c r="AY172" s="99">
        <v>50</v>
      </c>
      <c r="AZ172" s="99"/>
      <c r="BA172" s="105">
        <f t="shared" si="39"/>
        <v>56</v>
      </c>
      <c r="BB172" s="106">
        <v>9999.99</v>
      </c>
      <c r="BC172" s="121">
        <f t="shared" si="40"/>
        <v>10055.99</v>
      </c>
      <c r="BD172" s="112">
        <f t="shared" si="41"/>
        <v>150.16</v>
      </c>
      <c r="BE172" s="111">
        <v>10</v>
      </c>
    </row>
    <row r="173" spans="1:57" ht="15" customHeight="1">
      <c r="A173" s="111">
        <v>11</v>
      </c>
      <c r="B173" s="101" t="s">
        <v>33</v>
      </c>
      <c r="C173" s="100">
        <v>118</v>
      </c>
      <c r="D173" s="101" t="s">
        <v>134</v>
      </c>
      <c r="E173" s="102">
        <v>2000</v>
      </c>
      <c r="F173" s="102" t="s">
        <v>5</v>
      </c>
      <c r="G173" s="103">
        <v>2</v>
      </c>
      <c r="H173" s="107">
        <v>0.030134490740740743</v>
      </c>
      <c r="I173" s="107">
        <v>0.028497453703703702</v>
      </c>
      <c r="J173" s="120">
        <f t="shared" si="35"/>
        <v>0.001637037037037041</v>
      </c>
      <c r="K173" s="99"/>
      <c r="L173" s="99">
        <v>2</v>
      </c>
      <c r="M173" s="99"/>
      <c r="N173" s="99"/>
      <c r="O173" s="99"/>
      <c r="P173" s="99"/>
      <c r="Q173" s="99"/>
      <c r="R173" s="99">
        <v>50</v>
      </c>
      <c r="S173" s="99"/>
      <c r="T173" s="99">
        <v>2</v>
      </c>
      <c r="U173" s="99"/>
      <c r="V173" s="99"/>
      <c r="W173" s="99"/>
      <c r="X173" s="99"/>
      <c r="Y173" s="99"/>
      <c r="Z173" s="99">
        <v>2</v>
      </c>
      <c r="AA173" s="99"/>
      <c r="AB173" s="99"/>
      <c r="AC173" s="105">
        <f t="shared" si="36"/>
        <v>56</v>
      </c>
      <c r="AD173" s="105">
        <v>141.44</v>
      </c>
      <c r="AE173" s="121">
        <f t="shared" si="37"/>
        <v>197.44</v>
      </c>
      <c r="AF173" s="104">
        <v>0.04205983796296297</v>
      </c>
      <c r="AG173" s="104">
        <v>0.040300694444444445</v>
      </c>
      <c r="AH173" s="107">
        <f t="shared" si="38"/>
        <v>0.0017591435185185245</v>
      </c>
      <c r="AI173" s="99"/>
      <c r="AJ173" s="99"/>
      <c r="AK173" s="99"/>
      <c r="AL173" s="99"/>
      <c r="AM173" s="99"/>
      <c r="AN173" s="99"/>
      <c r="AO173" s="99"/>
      <c r="AP173" s="99"/>
      <c r="AQ173" s="99"/>
      <c r="AR173" s="99">
        <v>2</v>
      </c>
      <c r="AS173" s="99"/>
      <c r="AT173" s="99"/>
      <c r="AU173" s="99"/>
      <c r="AV173" s="99"/>
      <c r="AW173" s="99"/>
      <c r="AX173" s="99"/>
      <c r="AY173" s="99"/>
      <c r="AZ173" s="99"/>
      <c r="BA173" s="105">
        <f t="shared" si="39"/>
        <v>2</v>
      </c>
      <c r="BB173" s="106">
        <v>151.99</v>
      </c>
      <c r="BC173" s="121">
        <f t="shared" si="40"/>
        <v>153.99</v>
      </c>
      <c r="BD173" s="112">
        <f t="shared" si="41"/>
        <v>153.99</v>
      </c>
      <c r="BE173" s="111">
        <v>11</v>
      </c>
    </row>
    <row r="174" spans="1:57" ht="15" customHeight="1">
      <c r="A174" s="111">
        <v>12</v>
      </c>
      <c r="B174" s="108" t="s">
        <v>33</v>
      </c>
      <c r="C174" s="100">
        <v>111</v>
      </c>
      <c r="D174" s="108" t="s">
        <v>90</v>
      </c>
      <c r="E174" s="109">
        <v>2002</v>
      </c>
      <c r="F174" s="102" t="s">
        <v>174</v>
      </c>
      <c r="G174" s="109">
        <v>1</v>
      </c>
      <c r="H174" s="104">
        <v>0.014283101851851852</v>
      </c>
      <c r="I174" s="104">
        <v>0.012537384259259259</v>
      </c>
      <c r="J174" s="120">
        <f t="shared" si="35"/>
        <v>0.0017457175925925938</v>
      </c>
      <c r="K174" s="99"/>
      <c r="L174" s="99"/>
      <c r="M174" s="99">
        <v>2</v>
      </c>
      <c r="N174" s="99"/>
      <c r="O174" s="99"/>
      <c r="P174" s="99"/>
      <c r="Q174" s="99"/>
      <c r="R174" s="99">
        <v>2</v>
      </c>
      <c r="S174" s="99"/>
      <c r="T174" s="99"/>
      <c r="U174" s="99"/>
      <c r="V174" s="99"/>
      <c r="W174" s="99"/>
      <c r="X174" s="99"/>
      <c r="Y174" s="99"/>
      <c r="Z174" s="99"/>
      <c r="AA174" s="99">
        <v>2</v>
      </c>
      <c r="AB174" s="99"/>
      <c r="AC174" s="105">
        <f t="shared" si="36"/>
        <v>6</v>
      </c>
      <c r="AD174" s="106">
        <v>150.83</v>
      </c>
      <c r="AE174" s="121">
        <f t="shared" si="37"/>
        <v>156.83</v>
      </c>
      <c r="AF174" s="104">
        <v>0.026647685185185187</v>
      </c>
      <c r="AG174" s="104">
        <v>0.025032523148148147</v>
      </c>
      <c r="AH174" s="107">
        <f t="shared" si="38"/>
        <v>0.00161516203703704</v>
      </c>
      <c r="AI174" s="99"/>
      <c r="AJ174" s="99"/>
      <c r="AK174" s="99">
        <v>50</v>
      </c>
      <c r="AL174" s="99"/>
      <c r="AM174" s="99">
        <v>2</v>
      </c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105">
        <f t="shared" si="39"/>
        <v>52</v>
      </c>
      <c r="BB174" s="106">
        <v>139.55</v>
      </c>
      <c r="BC174" s="121">
        <f t="shared" si="40"/>
        <v>191.55</v>
      </c>
      <c r="BD174" s="112">
        <f t="shared" si="41"/>
        <v>156.83</v>
      </c>
      <c r="BE174" s="111">
        <v>12</v>
      </c>
    </row>
    <row r="175" spans="1:57" ht="15" customHeight="1">
      <c r="A175" s="111">
        <v>13</v>
      </c>
      <c r="B175" s="108" t="s">
        <v>33</v>
      </c>
      <c r="C175" s="100">
        <v>133</v>
      </c>
      <c r="D175" s="108" t="s">
        <v>58</v>
      </c>
      <c r="E175" s="109">
        <v>2001</v>
      </c>
      <c r="F175" s="102" t="s">
        <v>3</v>
      </c>
      <c r="G175" s="109" t="s">
        <v>7</v>
      </c>
      <c r="H175" s="104">
        <v>0.009440046296296297</v>
      </c>
      <c r="I175" s="104">
        <v>0.007680439814814814</v>
      </c>
      <c r="J175" s="120">
        <f t="shared" si="35"/>
        <v>0.0017596064814814827</v>
      </c>
      <c r="K175" s="99"/>
      <c r="L175" s="99">
        <v>2</v>
      </c>
      <c r="M175" s="99"/>
      <c r="N175" s="99">
        <v>2</v>
      </c>
      <c r="O175" s="99"/>
      <c r="P175" s="99"/>
      <c r="Q175" s="99">
        <v>2</v>
      </c>
      <c r="R175" s="99">
        <v>2</v>
      </c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105">
        <f t="shared" si="36"/>
        <v>8</v>
      </c>
      <c r="AD175" s="106">
        <v>152.03</v>
      </c>
      <c r="AE175" s="121">
        <f t="shared" si="37"/>
        <v>160.03</v>
      </c>
      <c r="AF175" s="104">
        <v>0.019826620370370373</v>
      </c>
      <c r="AG175" s="104">
        <v>0.018105671296296297</v>
      </c>
      <c r="AH175" s="107">
        <f t="shared" si="38"/>
        <v>0.0017209490740740761</v>
      </c>
      <c r="AI175" s="99"/>
      <c r="AJ175" s="99">
        <v>2</v>
      </c>
      <c r="AK175" s="99"/>
      <c r="AL175" s="99">
        <v>2</v>
      </c>
      <c r="AM175" s="99"/>
      <c r="AN175" s="99"/>
      <c r="AO175" s="99"/>
      <c r="AP175" s="99">
        <v>2</v>
      </c>
      <c r="AQ175" s="99"/>
      <c r="AR175" s="99"/>
      <c r="AS175" s="99">
        <v>2</v>
      </c>
      <c r="AT175" s="99"/>
      <c r="AU175" s="99">
        <v>2</v>
      </c>
      <c r="AV175" s="99"/>
      <c r="AW175" s="99"/>
      <c r="AX175" s="99"/>
      <c r="AY175" s="99">
        <v>2</v>
      </c>
      <c r="AZ175" s="99"/>
      <c r="BA175" s="105">
        <f t="shared" si="39"/>
        <v>12</v>
      </c>
      <c r="BB175" s="106">
        <v>148.69</v>
      </c>
      <c r="BC175" s="121">
        <f t="shared" si="40"/>
        <v>160.69</v>
      </c>
      <c r="BD175" s="112">
        <f t="shared" si="41"/>
        <v>160.03</v>
      </c>
      <c r="BE175" s="111">
        <v>13</v>
      </c>
    </row>
    <row r="176" spans="1:57" ht="15" customHeight="1">
      <c r="A176" s="111">
        <v>14</v>
      </c>
      <c r="B176" s="108" t="s">
        <v>33</v>
      </c>
      <c r="C176" s="100">
        <v>132</v>
      </c>
      <c r="D176" s="108" t="s">
        <v>61</v>
      </c>
      <c r="E176" s="109">
        <v>2004</v>
      </c>
      <c r="F176" s="102" t="s">
        <v>3</v>
      </c>
      <c r="G176" s="109" t="s">
        <v>137</v>
      </c>
      <c r="H176" s="104">
        <v>0.007349421296296296</v>
      </c>
      <c r="I176" s="104">
        <v>0.005577083333333333</v>
      </c>
      <c r="J176" s="120">
        <f t="shared" si="35"/>
        <v>0.0017723379629629625</v>
      </c>
      <c r="K176" s="99"/>
      <c r="L176" s="99">
        <v>50</v>
      </c>
      <c r="M176" s="99"/>
      <c r="N176" s="99">
        <v>50</v>
      </c>
      <c r="O176" s="99"/>
      <c r="P176" s="99"/>
      <c r="Q176" s="99">
        <v>2</v>
      </c>
      <c r="R176" s="99">
        <v>2</v>
      </c>
      <c r="S176" s="99">
        <v>2</v>
      </c>
      <c r="T176" s="99"/>
      <c r="U176" s="99"/>
      <c r="V176" s="99"/>
      <c r="W176" s="99">
        <v>2</v>
      </c>
      <c r="X176" s="99"/>
      <c r="Y176" s="99"/>
      <c r="Z176" s="99"/>
      <c r="AA176" s="99"/>
      <c r="AB176" s="99"/>
      <c r="AC176" s="105">
        <f t="shared" si="36"/>
        <v>108</v>
      </c>
      <c r="AD176" s="106">
        <v>153.13</v>
      </c>
      <c r="AE176" s="121">
        <f t="shared" si="37"/>
        <v>261.13</v>
      </c>
      <c r="AF176" s="104">
        <v>0.017831944444444445</v>
      </c>
      <c r="AG176" s="104">
        <v>0.01599837962962963</v>
      </c>
      <c r="AH176" s="107">
        <f t="shared" si="38"/>
        <v>0.0018335648148148156</v>
      </c>
      <c r="AI176" s="99"/>
      <c r="AJ176" s="99">
        <v>2</v>
      </c>
      <c r="AK176" s="99"/>
      <c r="AL176" s="99"/>
      <c r="AM176" s="99"/>
      <c r="AN176" s="99"/>
      <c r="AO176" s="99"/>
      <c r="AP176" s="99">
        <v>2</v>
      </c>
      <c r="AQ176" s="99"/>
      <c r="AR176" s="99">
        <v>2</v>
      </c>
      <c r="AS176" s="99"/>
      <c r="AT176" s="99"/>
      <c r="AU176" s="99"/>
      <c r="AV176" s="99"/>
      <c r="AW176" s="99"/>
      <c r="AX176" s="99"/>
      <c r="AY176" s="99"/>
      <c r="AZ176" s="99"/>
      <c r="BA176" s="105">
        <f t="shared" si="39"/>
        <v>6</v>
      </c>
      <c r="BB176" s="106">
        <v>158.42</v>
      </c>
      <c r="BC176" s="121">
        <f t="shared" si="40"/>
        <v>164.42</v>
      </c>
      <c r="BD176" s="112">
        <f t="shared" si="41"/>
        <v>164.42</v>
      </c>
      <c r="BE176" s="111">
        <v>14</v>
      </c>
    </row>
    <row r="177" spans="1:57" ht="15" customHeight="1">
      <c r="A177" s="111">
        <v>15</v>
      </c>
      <c r="B177" s="108" t="s">
        <v>33</v>
      </c>
      <c r="C177" s="100">
        <v>131</v>
      </c>
      <c r="D177" s="108" t="s">
        <v>132</v>
      </c>
      <c r="E177" s="109">
        <v>2004</v>
      </c>
      <c r="F177" s="102" t="s">
        <v>3</v>
      </c>
      <c r="G177" s="109" t="s">
        <v>146</v>
      </c>
      <c r="H177" s="104">
        <v>0.006737847222222222</v>
      </c>
      <c r="I177" s="104">
        <v>0.0048956018518518515</v>
      </c>
      <c r="J177" s="120">
        <f t="shared" si="35"/>
        <v>0.0018422453703703708</v>
      </c>
      <c r="K177" s="99"/>
      <c r="L177" s="99">
        <v>2</v>
      </c>
      <c r="M177" s="99"/>
      <c r="N177" s="99"/>
      <c r="O177" s="99"/>
      <c r="P177" s="99"/>
      <c r="Q177" s="99"/>
      <c r="R177" s="99"/>
      <c r="S177" s="99"/>
      <c r="T177" s="99"/>
      <c r="U177" s="99"/>
      <c r="V177" s="99">
        <v>2</v>
      </c>
      <c r="W177" s="99">
        <v>2</v>
      </c>
      <c r="X177" s="99"/>
      <c r="Y177" s="99"/>
      <c r="Z177" s="99"/>
      <c r="AA177" s="99"/>
      <c r="AB177" s="99"/>
      <c r="AC177" s="105">
        <f t="shared" si="36"/>
        <v>6</v>
      </c>
      <c r="AD177" s="106">
        <v>159.17</v>
      </c>
      <c r="AE177" s="121">
        <f t="shared" si="37"/>
        <v>165.17</v>
      </c>
      <c r="AF177" s="104">
        <v>0.01717986111111111</v>
      </c>
      <c r="AG177" s="104">
        <v>0.015318518518518518</v>
      </c>
      <c r="AH177" s="107">
        <f t="shared" si="38"/>
        <v>0.0018613425925925933</v>
      </c>
      <c r="AI177" s="99"/>
      <c r="AJ177" s="99">
        <v>2</v>
      </c>
      <c r="AK177" s="99"/>
      <c r="AL177" s="99"/>
      <c r="AM177" s="99">
        <v>2</v>
      </c>
      <c r="AN177" s="99"/>
      <c r="AO177" s="99"/>
      <c r="AP177" s="99"/>
      <c r="AQ177" s="99"/>
      <c r="AR177" s="99">
        <v>2</v>
      </c>
      <c r="AS177" s="99"/>
      <c r="AT177" s="99"/>
      <c r="AU177" s="99"/>
      <c r="AV177" s="99"/>
      <c r="AW177" s="99"/>
      <c r="AX177" s="99"/>
      <c r="AY177" s="99"/>
      <c r="AZ177" s="99"/>
      <c r="BA177" s="105">
        <f t="shared" si="39"/>
        <v>6</v>
      </c>
      <c r="BB177" s="106">
        <v>160.82</v>
      </c>
      <c r="BC177" s="121">
        <f t="shared" si="40"/>
        <v>166.82</v>
      </c>
      <c r="BD177" s="112">
        <f t="shared" si="41"/>
        <v>165.17</v>
      </c>
      <c r="BE177" s="111">
        <v>15</v>
      </c>
    </row>
    <row r="178" spans="1:57" ht="15" customHeight="1">
      <c r="A178" s="111">
        <v>16</v>
      </c>
      <c r="B178" s="108" t="s">
        <v>33</v>
      </c>
      <c r="C178" s="100">
        <v>113</v>
      </c>
      <c r="D178" s="108" t="s">
        <v>160</v>
      </c>
      <c r="E178" s="109">
        <v>2002</v>
      </c>
      <c r="F178" s="102" t="s">
        <v>174</v>
      </c>
      <c r="G178" s="109" t="s">
        <v>146</v>
      </c>
      <c r="H178" s="107">
        <v>0.015063541666666668</v>
      </c>
      <c r="I178" s="107">
        <v>0.013233101851851852</v>
      </c>
      <c r="J178" s="120">
        <f t="shared" si="35"/>
        <v>0.001830439814814816</v>
      </c>
      <c r="K178" s="99"/>
      <c r="L178" s="99">
        <v>2</v>
      </c>
      <c r="M178" s="99"/>
      <c r="N178" s="99"/>
      <c r="O178" s="99"/>
      <c r="P178" s="99"/>
      <c r="Q178" s="99"/>
      <c r="R178" s="99">
        <v>50</v>
      </c>
      <c r="S178" s="99"/>
      <c r="T178" s="99"/>
      <c r="U178" s="99"/>
      <c r="V178" s="99"/>
      <c r="W178" s="99"/>
      <c r="X178" s="99"/>
      <c r="Y178" s="99">
        <v>2</v>
      </c>
      <c r="Z178" s="99"/>
      <c r="AA178" s="99"/>
      <c r="AB178" s="99"/>
      <c r="AC178" s="105">
        <f t="shared" si="36"/>
        <v>54</v>
      </c>
      <c r="AD178" s="105">
        <v>158.15</v>
      </c>
      <c r="AE178" s="121">
        <f t="shared" si="37"/>
        <v>212.15</v>
      </c>
      <c r="AF178" s="104">
        <v>0.027674305555555556</v>
      </c>
      <c r="AG178" s="104">
        <v>0.02573425925925926</v>
      </c>
      <c r="AH178" s="107">
        <f t="shared" si="38"/>
        <v>0.0019400462962962974</v>
      </c>
      <c r="AI178" s="99"/>
      <c r="AJ178" s="99"/>
      <c r="AK178" s="99"/>
      <c r="AL178" s="99"/>
      <c r="AM178" s="99"/>
      <c r="AN178" s="99"/>
      <c r="AO178" s="99"/>
      <c r="AP178" s="99">
        <v>2</v>
      </c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105">
        <f t="shared" si="39"/>
        <v>2</v>
      </c>
      <c r="BB178" s="106">
        <v>167.62</v>
      </c>
      <c r="BC178" s="121">
        <f t="shared" si="40"/>
        <v>169.62</v>
      </c>
      <c r="BD178" s="112">
        <f t="shared" si="41"/>
        <v>169.62</v>
      </c>
      <c r="BE178" s="111">
        <v>16</v>
      </c>
    </row>
    <row r="179" spans="1:57" ht="15" customHeight="1">
      <c r="A179" s="111">
        <v>17</v>
      </c>
      <c r="B179" s="108" t="s">
        <v>33</v>
      </c>
      <c r="C179" s="100">
        <v>136</v>
      </c>
      <c r="D179" s="108" t="s">
        <v>60</v>
      </c>
      <c r="E179" s="109">
        <v>2004</v>
      </c>
      <c r="F179" s="102" t="s">
        <v>3</v>
      </c>
      <c r="G179" s="109" t="s">
        <v>7</v>
      </c>
      <c r="H179" s="104">
        <v>0.011942939814814814</v>
      </c>
      <c r="I179" s="104">
        <v>0.009740046296296297</v>
      </c>
      <c r="J179" s="120">
        <f t="shared" si="35"/>
        <v>0.0022028935185185172</v>
      </c>
      <c r="K179" s="99"/>
      <c r="L179" s="99"/>
      <c r="M179" s="99"/>
      <c r="N179" s="99"/>
      <c r="O179" s="99">
        <v>2</v>
      </c>
      <c r="P179" s="99"/>
      <c r="Q179" s="99"/>
      <c r="R179" s="99"/>
      <c r="S179" s="99"/>
      <c r="T179" s="99"/>
      <c r="U179" s="99"/>
      <c r="V179" s="99"/>
      <c r="W179" s="99"/>
      <c r="X179" s="99">
        <v>2</v>
      </c>
      <c r="Y179" s="99"/>
      <c r="Z179" s="99"/>
      <c r="AA179" s="99"/>
      <c r="AB179" s="99"/>
      <c r="AC179" s="105">
        <f t="shared" si="36"/>
        <v>4</v>
      </c>
      <c r="AD179" s="106">
        <v>190.33</v>
      </c>
      <c r="AE179" s="121">
        <f t="shared" si="37"/>
        <v>194.33</v>
      </c>
      <c r="AF179" s="104">
        <v>0.02216828703703704</v>
      </c>
      <c r="AG179" s="104">
        <v>0.02020069444444444</v>
      </c>
      <c r="AH179" s="107">
        <f t="shared" si="38"/>
        <v>0.001967592592592597</v>
      </c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105">
        <f t="shared" si="39"/>
        <v>0</v>
      </c>
      <c r="BB179" s="106">
        <v>170</v>
      </c>
      <c r="BC179" s="121">
        <f t="shared" si="40"/>
        <v>170</v>
      </c>
      <c r="BD179" s="112">
        <f t="shared" si="41"/>
        <v>170</v>
      </c>
      <c r="BE179" s="111">
        <v>17</v>
      </c>
    </row>
    <row r="180" spans="1:58" s="3" customFormat="1" ht="15" customHeight="1">
      <c r="A180" s="111">
        <v>18</v>
      </c>
      <c r="B180" s="60" t="s">
        <v>33</v>
      </c>
      <c r="C180" s="70">
        <v>119</v>
      </c>
      <c r="D180" s="60" t="s">
        <v>98</v>
      </c>
      <c r="E180" s="24">
        <v>1998</v>
      </c>
      <c r="F180" s="24" t="s">
        <v>5</v>
      </c>
      <c r="G180" s="109">
        <v>2</v>
      </c>
      <c r="H180" s="107">
        <v>0.03184513888888889</v>
      </c>
      <c r="I180" s="107">
        <v>0.029888310185185184</v>
      </c>
      <c r="J180" s="120">
        <f t="shared" si="35"/>
        <v>0.0019568287037037037</v>
      </c>
      <c r="K180" s="99"/>
      <c r="L180" s="99">
        <v>2</v>
      </c>
      <c r="M180" s="99"/>
      <c r="N180" s="99"/>
      <c r="O180" s="99"/>
      <c r="P180" s="99"/>
      <c r="Q180" s="99">
        <v>2</v>
      </c>
      <c r="R180" s="99">
        <v>2</v>
      </c>
      <c r="S180" s="99"/>
      <c r="T180" s="99"/>
      <c r="U180" s="99">
        <v>2</v>
      </c>
      <c r="V180" s="99"/>
      <c r="W180" s="99"/>
      <c r="X180" s="99">
        <v>2</v>
      </c>
      <c r="Y180" s="99"/>
      <c r="Z180" s="99">
        <v>2</v>
      </c>
      <c r="AA180" s="99"/>
      <c r="AB180" s="99">
        <v>50</v>
      </c>
      <c r="AC180" s="105">
        <f t="shared" si="36"/>
        <v>62</v>
      </c>
      <c r="AD180" s="105">
        <v>169.07</v>
      </c>
      <c r="AE180" s="121">
        <f t="shared" si="37"/>
        <v>231.07</v>
      </c>
      <c r="AF180" s="104">
        <v>0.0017782407407407408</v>
      </c>
      <c r="AG180" s="104">
        <v>1.9675925925925925E-05</v>
      </c>
      <c r="AH180" s="107">
        <f t="shared" si="38"/>
        <v>0.0017585648148148148</v>
      </c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>
        <v>50</v>
      </c>
      <c r="AT180" s="99"/>
      <c r="AU180" s="99"/>
      <c r="AV180" s="99"/>
      <c r="AW180" s="99"/>
      <c r="AX180" s="99">
        <v>2</v>
      </c>
      <c r="AY180" s="99"/>
      <c r="AZ180" s="99">
        <v>2</v>
      </c>
      <c r="BA180" s="105">
        <f t="shared" si="39"/>
        <v>54</v>
      </c>
      <c r="BB180" s="106">
        <v>151.94</v>
      </c>
      <c r="BC180" s="121">
        <f t="shared" si="40"/>
        <v>205.94</v>
      </c>
      <c r="BD180" s="112">
        <f t="shared" si="41"/>
        <v>205.94</v>
      </c>
      <c r="BE180" s="99">
        <v>23</v>
      </c>
      <c r="BF180" s="7"/>
    </row>
    <row r="181" spans="1:57" ht="15" customHeight="1">
      <c r="A181" s="111">
        <v>19</v>
      </c>
      <c r="B181" s="108" t="s">
        <v>33</v>
      </c>
      <c r="C181" s="100">
        <v>134</v>
      </c>
      <c r="D181" s="108" t="s">
        <v>121</v>
      </c>
      <c r="E181" s="109">
        <v>2002</v>
      </c>
      <c r="F181" s="109" t="s">
        <v>3</v>
      </c>
      <c r="G181" s="109" t="s">
        <v>141</v>
      </c>
      <c r="H181" s="104">
        <v>0.01044375</v>
      </c>
      <c r="I181" s="104">
        <v>0.008384143518518518</v>
      </c>
      <c r="J181" s="120">
        <f t="shared" si="35"/>
        <v>0.0020596064814814817</v>
      </c>
      <c r="K181" s="99"/>
      <c r="L181" s="99"/>
      <c r="M181" s="99"/>
      <c r="N181" s="99"/>
      <c r="O181" s="99"/>
      <c r="P181" s="99"/>
      <c r="Q181" s="99"/>
      <c r="R181" s="99">
        <v>50</v>
      </c>
      <c r="S181" s="99"/>
      <c r="T181" s="99"/>
      <c r="U181" s="99"/>
      <c r="V181" s="99"/>
      <c r="W181" s="99"/>
      <c r="X181" s="99"/>
      <c r="Y181" s="99"/>
      <c r="Z181" s="99">
        <v>2</v>
      </c>
      <c r="AA181" s="99">
        <v>2</v>
      </c>
      <c r="AB181" s="99"/>
      <c r="AC181" s="105">
        <f t="shared" si="36"/>
        <v>54</v>
      </c>
      <c r="AD181" s="106">
        <v>177.95</v>
      </c>
      <c r="AE181" s="121">
        <f t="shared" si="37"/>
        <v>231.95</v>
      </c>
      <c r="AF181" s="104">
        <v>0.02095300925925926</v>
      </c>
      <c r="AG181" s="104">
        <v>0.01883761574074074</v>
      </c>
      <c r="AH181" s="107">
        <f t="shared" si="38"/>
        <v>0.00211539351851852</v>
      </c>
      <c r="AI181" s="99"/>
      <c r="AJ181" s="99">
        <v>2</v>
      </c>
      <c r="AK181" s="99"/>
      <c r="AL181" s="99"/>
      <c r="AM181" s="99"/>
      <c r="AN181" s="99"/>
      <c r="AO181" s="99"/>
      <c r="AP181" s="99"/>
      <c r="AQ181" s="99"/>
      <c r="AR181" s="99"/>
      <c r="AS181" s="99"/>
      <c r="AT181" s="99">
        <v>50</v>
      </c>
      <c r="AU181" s="99"/>
      <c r="AV181" s="99">
        <v>2</v>
      </c>
      <c r="AW181" s="99"/>
      <c r="AX181" s="99">
        <v>2</v>
      </c>
      <c r="AY181" s="99"/>
      <c r="AZ181" s="99"/>
      <c r="BA181" s="105">
        <f t="shared" si="39"/>
        <v>56</v>
      </c>
      <c r="BB181" s="106">
        <v>182.77</v>
      </c>
      <c r="BC181" s="121">
        <f t="shared" si="40"/>
        <v>238.77</v>
      </c>
      <c r="BD181" s="112">
        <f t="shared" si="41"/>
        <v>231.95</v>
      </c>
      <c r="BE181" s="111">
        <v>18</v>
      </c>
    </row>
    <row r="182" spans="1:57" ht="15" customHeight="1">
      <c r="A182" s="111">
        <v>20</v>
      </c>
      <c r="B182" s="110" t="s">
        <v>33</v>
      </c>
      <c r="C182" s="100">
        <v>121</v>
      </c>
      <c r="D182" s="110" t="s">
        <v>240</v>
      </c>
      <c r="E182" s="111">
        <v>2004</v>
      </c>
      <c r="F182" s="111" t="s">
        <v>174</v>
      </c>
      <c r="G182" s="103" t="s">
        <v>7</v>
      </c>
      <c r="H182" s="107">
        <v>0.014459953703703704</v>
      </c>
      <c r="I182" s="107">
        <v>0.011844791666666667</v>
      </c>
      <c r="J182" s="120">
        <f t="shared" si="35"/>
        <v>0.0026151620370370374</v>
      </c>
      <c r="K182" s="99">
        <v>50</v>
      </c>
      <c r="L182" s="99">
        <v>2</v>
      </c>
      <c r="M182" s="99"/>
      <c r="N182" s="99"/>
      <c r="O182" s="99"/>
      <c r="P182" s="99"/>
      <c r="Q182" s="99">
        <v>50</v>
      </c>
      <c r="R182" s="99">
        <v>50</v>
      </c>
      <c r="S182" s="99"/>
      <c r="T182" s="99"/>
      <c r="U182" s="99"/>
      <c r="V182" s="99"/>
      <c r="W182" s="99"/>
      <c r="X182" s="99">
        <v>50</v>
      </c>
      <c r="Y182" s="99"/>
      <c r="Z182" s="99">
        <v>2</v>
      </c>
      <c r="AA182" s="99"/>
      <c r="AB182" s="99"/>
      <c r="AC182" s="105">
        <f t="shared" si="36"/>
        <v>204</v>
      </c>
      <c r="AD182" s="105">
        <v>225.95</v>
      </c>
      <c r="AE182" s="121">
        <f t="shared" si="37"/>
        <v>429.95</v>
      </c>
      <c r="AF182" s="104">
        <v>0.024813773148148147</v>
      </c>
      <c r="AG182" s="104">
        <v>0.02228449074074074</v>
      </c>
      <c r="AH182" s="107">
        <f t="shared" si="38"/>
        <v>0.002529282407407407</v>
      </c>
      <c r="AI182" s="99"/>
      <c r="AJ182" s="99">
        <v>2</v>
      </c>
      <c r="AK182" s="99"/>
      <c r="AL182" s="99"/>
      <c r="AM182" s="99">
        <v>2</v>
      </c>
      <c r="AN182" s="99"/>
      <c r="AO182" s="99"/>
      <c r="AP182" s="99"/>
      <c r="AQ182" s="99"/>
      <c r="AR182" s="99"/>
      <c r="AS182" s="99"/>
      <c r="AT182" s="99"/>
      <c r="AU182" s="99"/>
      <c r="AV182" s="99">
        <v>50</v>
      </c>
      <c r="AW182" s="99"/>
      <c r="AX182" s="99"/>
      <c r="AY182" s="99"/>
      <c r="AZ182" s="99"/>
      <c r="BA182" s="105">
        <f t="shared" si="39"/>
        <v>54</v>
      </c>
      <c r="BB182" s="106">
        <v>218.53</v>
      </c>
      <c r="BC182" s="121">
        <f t="shared" si="40"/>
        <v>272.53</v>
      </c>
      <c r="BD182" s="112">
        <f t="shared" si="41"/>
        <v>272.53</v>
      </c>
      <c r="BE182" s="111">
        <v>19</v>
      </c>
    </row>
    <row r="183" spans="1:57" ht="15" customHeight="1">
      <c r="A183" s="111">
        <v>21</v>
      </c>
      <c r="B183" s="110" t="s">
        <v>33</v>
      </c>
      <c r="C183" s="100">
        <v>99</v>
      </c>
      <c r="D183" s="110" t="s">
        <v>239</v>
      </c>
      <c r="E183" s="111">
        <v>2004</v>
      </c>
      <c r="F183" s="111" t="s">
        <v>174</v>
      </c>
      <c r="G183" s="103" t="s">
        <v>7</v>
      </c>
      <c r="H183" s="107">
        <v>0.017423958333333333</v>
      </c>
      <c r="I183" s="107">
        <v>0.01393634259259259</v>
      </c>
      <c r="J183" s="120">
        <f t="shared" si="35"/>
        <v>0.0034876157407407425</v>
      </c>
      <c r="K183" s="99"/>
      <c r="L183" s="99">
        <v>2</v>
      </c>
      <c r="M183" s="99">
        <v>2</v>
      </c>
      <c r="N183" s="99"/>
      <c r="O183" s="99">
        <v>2</v>
      </c>
      <c r="P183" s="99"/>
      <c r="Q183" s="99"/>
      <c r="R183" s="99"/>
      <c r="S183" s="99"/>
      <c r="T183" s="99"/>
      <c r="U183" s="99"/>
      <c r="V183" s="99"/>
      <c r="W183" s="99"/>
      <c r="X183" s="99">
        <v>50</v>
      </c>
      <c r="Y183" s="99"/>
      <c r="Z183" s="99">
        <v>2</v>
      </c>
      <c r="AA183" s="99">
        <v>50</v>
      </c>
      <c r="AB183" s="99"/>
      <c r="AC183" s="105">
        <f t="shared" si="36"/>
        <v>108</v>
      </c>
      <c r="AD183" s="105">
        <v>301.33</v>
      </c>
      <c r="AE183" s="121">
        <f t="shared" si="37"/>
        <v>409.33</v>
      </c>
      <c r="AF183" s="104">
        <v>0.02813402777777778</v>
      </c>
      <c r="AG183" s="104">
        <v>0.0250625</v>
      </c>
      <c r="AH183" s="107">
        <f t="shared" si="38"/>
        <v>0.003071527777777777</v>
      </c>
      <c r="AI183" s="99"/>
      <c r="AJ183" s="99">
        <v>2</v>
      </c>
      <c r="AK183" s="99"/>
      <c r="AL183" s="99">
        <v>2</v>
      </c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>
        <v>2</v>
      </c>
      <c r="AY183" s="99"/>
      <c r="AZ183" s="99">
        <v>2</v>
      </c>
      <c r="BA183" s="105">
        <f t="shared" si="39"/>
        <v>8</v>
      </c>
      <c r="BB183" s="106">
        <v>265.38</v>
      </c>
      <c r="BC183" s="121">
        <f t="shared" si="40"/>
        <v>273.38</v>
      </c>
      <c r="BD183" s="112">
        <f t="shared" si="41"/>
        <v>273.38</v>
      </c>
      <c r="BE183" s="111">
        <v>20</v>
      </c>
    </row>
    <row r="184" spans="1:57" ht="15" customHeight="1">
      <c r="A184" s="111">
        <v>22</v>
      </c>
      <c r="B184" s="108" t="s">
        <v>33</v>
      </c>
      <c r="C184" s="100">
        <v>135</v>
      </c>
      <c r="D184" s="108" t="s">
        <v>59</v>
      </c>
      <c r="E184" s="109">
        <v>2004</v>
      </c>
      <c r="F184" s="102" t="s">
        <v>3</v>
      </c>
      <c r="G184" s="109" t="s">
        <v>7</v>
      </c>
      <c r="H184" s="104">
        <v>0.013008564814814815</v>
      </c>
      <c r="I184" s="104">
        <v>0.009072337962962963</v>
      </c>
      <c r="J184" s="120">
        <f t="shared" si="35"/>
        <v>0.003936226851851852</v>
      </c>
      <c r="K184" s="99"/>
      <c r="L184" s="99">
        <v>2</v>
      </c>
      <c r="M184" s="99">
        <v>50</v>
      </c>
      <c r="N184" s="99"/>
      <c r="O184" s="99">
        <v>50</v>
      </c>
      <c r="P184" s="99">
        <v>50</v>
      </c>
      <c r="Q184" s="99"/>
      <c r="R184" s="99">
        <v>50</v>
      </c>
      <c r="S184" s="99"/>
      <c r="T184" s="99"/>
      <c r="U184" s="99"/>
      <c r="V184" s="99">
        <v>50</v>
      </c>
      <c r="W184" s="99">
        <v>50</v>
      </c>
      <c r="X184" s="99">
        <v>50</v>
      </c>
      <c r="Y184" s="99">
        <v>50</v>
      </c>
      <c r="Z184" s="99"/>
      <c r="AA184" s="99"/>
      <c r="AB184" s="99"/>
      <c r="AC184" s="105">
        <f t="shared" si="36"/>
        <v>402</v>
      </c>
      <c r="AD184" s="106">
        <v>340.09</v>
      </c>
      <c r="AE184" s="121">
        <f t="shared" si="37"/>
        <v>742.0899999999999</v>
      </c>
      <c r="AF184" s="104">
        <v>0.02289699074074074</v>
      </c>
      <c r="AG184" s="104">
        <v>0.019501851851851854</v>
      </c>
      <c r="AH184" s="107">
        <f t="shared" si="38"/>
        <v>0.003395138888888885</v>
      </c>
      <c r="AI184" s="99"/>
      <c r="AJ184" s="99">
        <v>50</v>
      </c>
      <c r="AK184" s="99">
        <v>50</v>
      </c>
      <c r="AL184" s="99">
        <v>50</v>
      </c>
      <c r="AM184" s="99">
        <v>2</v>
      </c>
      <c r="AN184" s="99">
        <v>50</v>
      </c>
      <c r="AO184" s="99">
        <v>50</v>
      </c>
      <c r="AP184" s="99">
        <v>50</v>
      </c>
      <c r="AQ184" s="99">
        <v>50</v>
      </c>
      <c r="AR184" s="99">
        <v>50</v>
      </c>
      <c r="AS184" s="99">
        <v>2</v>
      </c>
      <c r="AT184" s="99"/>
      <c r="AU184" s="99">
        <v>50</v>
      </c>
      <c r="AV184" s="99">
        <v>2</v>
      </c>
      <c r="AW184" s="99">
        <v>2</v>
      </c>
      <c r="AX184" s="99">
        <v>2</v>
      </c>
      <c r="AY184" s="99"/>
      <c r="AZ184" s="99">
        <v>50</v>
      </c>
      <c r="BA184" s="105">
        <f t="shared" si="39"/>
        <v>510</v>
      </c>
      <c r="BB184" s="106">
        <v>293.34</v>
      </c>
      <c r="BC184" s="121">
        <f t="shared" si="40"/>
        <v>803.3399999999999</v>
      </c>
      <c r="BD184" s="112">
        <f t="shared" si="41"/>
        <v>742.0899999999999</v>
      </c>
      <c r="BE184" s="111">
        <v>21</v>
      </c>
    </row>
    <row r="185" spans="1:57" ht="15" customHeight="1">
      <c r="A185" s="111">
        <v>23</v>
      </c>
      <c r="B185" s="110" t="s">
        <v>33</v>
      </c>
      <c r="C185" s="100">
        <v>140</v>
      </c>
      <c r="D185" s="110" t="s">
        <v>270</v>
      </c>
      <c r="E185" s="111">
        <v>2004</v>
      </c>
      <c r="F185" s="111" t="s">
        <v>3</v>
      </c>
      <c r="G185" s="103" t="s">
        <v>7</v>
      </c>
      <c r="H185" s="104">
        <v>0.021420833333333333</v>
      </c>
      <c r="I185" s="104">
        <v>0.018777314814814813</v>
      </c>
      <c r="J185" s="120">
        <f t="shared" si="35"/>
        <v>0.0026435185185185207</v>
      </c>
      <c r="K185" s="99"/>
      <c r="L185" s="99">
        <v>50</v>
      </c>
      <c r="M185" s="99">
        <v>2</v>
      </c>
      <c r="N185" s="99">
        <v>50</v>
      </c>
      <c r="O185" s="99">
        <v>50</v>
      </c>
      <c r="P185" s="99">
        <v>50</v>
      </c>
      <c r="Q185" s="99">
        <v>50</v>
      </c>
      <c r="R185" s="99">
        <v>50</v>
      </c>
      <c r="S185" s="99">
        <v>50</v>
      </c>
      <c r="T185" s="99">
        <v>50</v>
      </c>
      <c r="U185" s="99">
        <v>50</v>
      </c>
      <c r="V185" s="99">
        <v>50</v>
      </c>
      <c r="W185" s="99">
        <v>2</v>
      </c>
      <c r="X185" s="99">
        <v>50</v>
      </c>
      <c r="Y185" s="99"/>
      <c r="Z185" s="99">
        <v>50</v>
      </c>
      <c r="AA185" s="99">
        <v>50</v>
      </c>
      <c r="AB185" s="99">
        <v>2</v>
      </c>
      <c r="AC185" s="105">
        <f t="shared" si="36"/>
        <v>656</v>
      </c>
      <c r="AD185" s="105">
        <v>228.4</v>
      </c>
      <c r="AE185" s="121">
        <f t="shared" si="37"/>
        <v>884.4</v>
      </c>
      <c r="AF185" s="104">
        <v>0.03290902777777778</v>
      </c>
      <c r="AG185" s="104">
        <v>0.029892824074074075</v>
      </c>
      <c r="AH185" s="107">
        <f t="shared" si="38"/>
        <v>0.003016203703703705</v>
      </c>
      <c r="AI185" s="99"/>
      <c r="AJ185" s="99">
        <v>50</v>
      </c>
      <c r="AK185" s="99">
        <v>50</v>
      </c>
      <c r="AL185" s="99">
        <v>50</v>
      </c>
      <c r="AM185" s="99">
        <v>50</v>
      </c>
      <c r="AN185" s="99">
        <v>50</v>
      </c>
      <c r="AO185" s="99">
        <v>50</v>
      </c>
      <c r="AP185" s="99">
        <v>50</v>
      </c>
      <c r="AQ185" s="99">
        <v>50</v>
      </c>
      <c r="AR185" s="99">
        <v>50</v>
      </c>
      <c r="AS185" s="99">
        <v>50</v>
      </c>
      <c r="AT185" s="99">
        <v>50</v>
      </c>
      <c r="AU185" s="99"/>
      <c r="AV185" s="99">
        <v>50</v>
      </c>
      <c r="AW185" s="99">
        <v>50</v>
      </c>
      <c r="AX185" s="99">
        <v>50</v>
      </c>
      <c r="AY185" s="99"/>
      <c r="AZ185" s="99"/>
      <c r="BA185" s="105">
        <f t="shared" si="39"/>
        <v>700</v>
      </c>
      <c r="BB185" s="106">
        <v>260.6</v>
      </c>
      <c r="BC185" s="121">
        <f t="shared" si="40"/>
        <v>960.6</v>
      </c>
      <c r="BD185" s="112">
        <f t="shared" si="41"/>
        <v>884.4</v>
      </c>
      <c r="BE185" s="111">
        <v>22</v>
      </c>
    </row>
    <row r="186" spans="1:57" ht="63.75" customHeight="1">
      <c r="A186" s="331" t="s">
        <v>303</v>
      </c>
      <c r="B186" s="331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  <c r="Q186" s="331"/>
      <c r="R186" s="331"/>
      <c r="S186" s="331"/>
      <c r="T186" s="331"/>
      <c r="U186" s="331"/>
      <c r="V186" s="331"/>
      <c r="W186" s="331"/>
      <c r="X186" s="331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31"/>
      <c r="AZ186" s="331"/>
      <c r="BA186" s="331"/>
      <c r="BB186" s="331"/>
      <c r="BC186" s="331"/>
      <c r="BD186" s="331"/>
      <c r="BE186" s="331"/>
    </row>
    <row r="187" spans="1:57" ht="34.5" customHeight="1">
      <c r="A187" s="332" t="s">
        <v>304</v>
      </c>
      <c r="B187" s="332"/>
      <c r="C187" s="332"/>
      <c r="D187" s="332"/>
      <c r="E187" s="332"/>
      <c r="F187" s="332"/>
      <c r="G187" s="332"/>
      <c r="H187" s="332"/>
      <c r="I187" s="332"/>
      <c r="J187" s="332"/>
      <c r="K187" s="332"/>
      <c r="L187" s="332"/>
      <c r="M187" s="332"/>
      <c r="N187" s="332"/>
      <c r="O187" s="332"/>
      <c r="P187" s="332"/>
      <c r="Q187" s="332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2"/>
      <c r="AC187" s="332"/>
      <c r="AD187" s="332"/>
      <c r="AE187" s="332"/>
      <c r="AF187" s="332"/>
      <c r="AG187" s="332"/>
      <c r="AH187" s="332"/>
      <c r="AI187" s="332"/>
      <c r="AJ187" s="332"/>
      <c r="AK187" s="332"/>
      <c r="AL187" s="332"/>
      <c r="AM187" s="332"/>
      <c r="AN187" s="332"/>
      <c r="AO187" s="332"/>
      <c r="AP187" s="332"/>
      <c r="AQ187" s="332"/>
      <c r="AR187" s="332"/>
      <c r="AS187" s="332"/>
      <c r="AT187" s="332"/>
      <c r="AU187" s="332"/>
      <c r="AV187" s="332"/>
      <c r="AW187" s="332"/>
      <c r="AX187" s="332"/>
      <c r="AY187" s="332"/>
      <c r="AZ187" s="332"/>
      <c r="BA187" s="332"/>
      <c r="BB187" s="332"/>
      <c r="BC187" s="332"/>
      <c r="BD187" s="332"/>
      <c r="BE187" s="332"/>
    </row>
    <row r="188" spans="1:57" s="84" customFormat="1" ht="260.25" customHeight="1">
      <c r="A188" s="139"/>
      <c r="B188" s="138"/>
      <c r="C188" s="140"/>
      <c r="D188" s="138"/>
      <c r="E188" s="139"/>
      <c r="F188" s="139"/>
      <c r="G188" s="141"/>
      <c r="H188" s="142"/>
      <c r="I188" s="142"/>
      <c r="J188" s="143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144"/>
      <c r="AD188" s="144"/>
      <c r="AE188" s="145"/>
      <c r="AF188" s="146"/>
      <c r="AG188" s="146"/>
      <c r="AH188" s="142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144"/>
      <c r="BB188" s="147"/>
      <c r="BC188" s="145"/>
      <c r="BD188" s="148"/>
      <c r="BE188" s="139"/>
    </row>
    <row r="189" spans="1:57" ht="13.5" customHeight="1">
      <c r="A189" s="346" t="s">
        <v>296</v>
      </c>
      <c r="B189" s="346"/>
      <c r="C189" s="346"/>
      <c r="D189" s="346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  <c r="P189" s="346"/>
      <c r="Q189" s="346"/>
      <c r="R189" s="346"/>
      <c r="S189" s="346"/>
      <c r="T189" s="346"/>
      <c r="U189" s="346"/>
      <c r="V189" s="346"/>
      <c r="W189" s="346"/>
      <c r="X189" s="346"/>
      <c r="Y189" s="346"/>
      <c r="Z189" s="346"/>
      <c r="AA189" s="346"/>
      <c r="AB189" s="346"/>
      <c r="AC189" s="346"/>
      <c r="AD189" s="346"/>
      <c r="AE189" s="346"/>
      <c r="AF189" s="346"/>
      <c r="AG189" s="346"/>
      <c r="AH189" s="346"/>
      <c r="AI189" s="346"/>
      <c r="AJ189" s="346"/>
      <c r="AK189" s="346"/>
      <c r="AL189" s="346"/>
      <c r="AM189" s="346"/>
      <c r="AN189" s="346"/>
      <c r="AO189" s="346"/>
      <c r="AP189" s="346"/>
      <c r="AQ189" s="346"/>
      <c r="AR189" s="346"/>
      <c r="AS189" s="346"/>
      <c r="AT189" s="346"/>
      <c r="AU189" s="346"/>
      <c r="AV189" s="346"/>
      <c r="AW189" s="346"/>
      <c r="AX189" s="346"/>
      <c r="AY189" s="346"/>
      <c r="AZ189" s="346"/>
      <c r="BA189" s="346"/>
      <c r="BB189" s="346"/>
      <c r="BC189" s="346"/>
      <c r="BD189" s="346"/>
      <c r="BE189" s="346"/>
    </row>
    <row r="190" spans="1:58" s="82" customFormat="1" ht="16.5" customHeight="1">
      <c r="A190" s="346" t="s">
        <v>306</v>
      </c>
      <c r="B190" s="346"/>
      <c r="C190" s="346"/>
      <c r="D190" s="346"/>
      <c r="E190" s="346"/>
      <c r="F190" s="346"/>
      <c r="G190" s="346"/>
      <c r="H190" s="346"/>
      <c r="I190" s="346"/>
      <c r="J190" s="346"/>
      <c r="K190" s="346"/>
      <c r="L190" s="346"/>
      <c r="M190" s="346"/>
      <c r="N190" s="346"/>
      <c r="O190" s="346"/>
      <c r="P190" s="346"/>
      <c r="Q190" s="346"/>
      <c r="R190" s="346"/>
      <c r="S190" s="346"/>
      <c r="T190" s="346"/>
      <c r="U190" s="346"/>
      <c r="V190" s="346"/>
      <c r="W190" s="346"/>
      <c r="X190" s="346"/>
      <c r="Y190" s="346"/>
      <c r="Z190" s="346"/>
      <c r="AA190" s="346"/>
      <c r="AB190" s="346"/>
      <c r="AC190" s="346"/>
      <c r="AD190" s="346"/>
      <c r="AE190" s="346"/>
      <c r="AF190" s="346"/>
      <c r="AG190" s="346"/>
      <c r="AH190" s="346"/>
      <c r="AI190" s="346"/>
      <c r="AJ190" s="346"/>
      <c r="AK190" s="346"/>
      <c r="AL190" s="346"/>
      <c r="AM190" s="346"/>
      <c r="AN190" s="346"/>
      <c r="AO190" s="346"/>
      <c r="AP190" s="346"/>
      <c r="AQ190" s="346"/>
      <c r="AR190" s="346"/>
      <c r="AS190" s="346"/>
      <c r="AT190" s="346"/>
      <c r="AU190" s="346"/>
      <c r="AV190" s="346"/>
      <c r="AW190" s="346"/>
      <c r="AX190" s="346"/>
      <c r="AY190" s="346"/>
      <c r="AZ190" s="346"/>
      <c r="BA190" s="346"/>
      <c r="BB190" s="346"/>
      <c r="BC190" s="346"/>
      <c r="BD190" s="346"/>
      <c r="BE190" s="346"/>
      <c r="BF190" s="151"/>
    </row>
    <row r="191" spans="1:58" s="82" customFormat="1" ht="15.75" customHeight="1">
      <c r="A191" s="346" t="s">
        <v>305</v>
      </c>
      <c r="B191" s="346"/>
      <c r="C191" s="346"/>
      <c r="D191" s="346"/>
      <c r="E191" s="346"/>
      <c r="F191" s="346"/>
      <c r="G191" s="346"/>
      <c r="H191" s="346"/>
      <c r="I191" s="346"/>
      <c r="J191" s="346"/>
      <c r="K191" s="346"/>
      <c r="L191" s="346"/>
      <c r="M191" s="346"/>
      <c r="N191" s="346"/>
      <c r="O191" s="346"/>
      <c r="P191" s="346"/>
      <c r="Q191" s="346"/>
      <c r="R191" s="346"/>
      <c r="S191" s="346"/>
      <c r="T191" s="346"/>
      <c r="U191" s="346"/>
      <c r="V191" s="346"/>
      <c r="W191" s="346"/>
      <c r="X191" s="346"/>
      <c r="Y191" s="346"/>
      <c r="Z191" s="346"/>
      <c r="AA191" s="346"/>
      <c r="AB191" s="346"/>
      <c r="AC191" s="346"/>
      <c r="AD191" s="346"/>
      <c r="AE191" s="346"/>
      <c r="AF191" s="346"/>
      <c r="AG191" s="346"/>
      <c r="AH191" s="346"/>
      <c r="AI191" s="346"/>
      <c r="AJ191" s="346"/>
      <c r="AK191" s="346"/>
      <c r="AL191" s="346"/>
      <c r="AM191" s="346"/>
      <c r="AN191" s="346"/>
      <c r="AO191" s="346"/>
      <c r="AP191" s="346"/>
      <c r="AQ191" s="346"/>
      <c r="AR191" s="346"/>
      <c r="AS191" s="346"/>
      <c r="AT191" s="346"/>
      <c r="AU191" s="346"/>
      <c r="AV191" s="346"/>
      <c r="AW191" s="346"/>
      <c r="AX191" s="346"/>
      <c r="AY191" s="346"/>
      <c r="AZ191" s="346"/>
      <c r="BA191" s="346"/>
      <c r="BB191" s="346"/>
      <c r="BC191" s="346"/>
      <c r="BD191" s="346"/>
      <c r="BE191" s="346"/>
      <c r="BF191" s="151"/>
    </row>
    <row r="192" spans="1:57" ht="15" customHeight="1">
      <c r="A192" s="381" t="s">
        <v>309</v>
      </c>
      <c r="B192" s="381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1"/>
      <c r="AE192" s="381"/>
      <c r="AF192" s="381"/>
      <c r="AG192" s="381"/>
      <c r="AH192" s="381"/>
      <c r="AI192" s="381"/>
      <c r="AJ192" s="381"/>
      <c r="AK192" s="381"/>
      <c r="AL192" s="381"/>
      <c r="AM192" s="381"/>
      <c r="AN192" s="381"/>
      <c r="AO192" s="381"/>
      <c r="AP192" s="381"/>
      <c r="AQ192" s="381"/>
      <c r="AR192" s="381"/>
      <c r="AS192" s="381"/>
      <c r="AT192" s="381"/>
      <c r="AU192" s="381"/>
      <c r="AV192" s="381"/>
      <c r="AW192" s="381"/>
      <c r="AX192" s="381"/>
      <c r="AY192" s="381"/>
      <c r="AZ192" s="381"/>
      <c r="BA192" s="381"/>
      <c r="BB192" s="381"/>
      <c r="BC192" s="381"/>
      <c r="BD192" s="381"/>
      <c r="BE192" s="381"/>
    </row>
    <row r="193" spans="3:57" ht="15.75" customHeight="1">
      <c r="C193" s="83"/>
      <c r="D193" s="352" t="s">
        <v>297</v>
      </c>
      <c r="E193" s="352"/>
      <c r="F193" s="352"/>
      <c r="G193" s="179"/>
      <c r="H193" s="89"/>
      <c r="I193" s="89"/>
      <c r="J193" s="88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8"/>
      <c r="AF193" s="89"/>
      <c r="AG193" s="89"/>
      <c r="AH193" s="88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8"/>
      <c r="BB193" s="89"/>
      <c r="BC193" s="382" t="s">
        <v>298</v>
      </c>
      <c r="BD193" s="382"/>
      <c r="BE193" s="86"/>
    </row>
    <row r="194" spans="1:67" ht="21" customHeight="1">
      <c r="A194" s="385" t="s">
        <v>135</v>
      </c>
      <c r="B194" s="91"/>
      <c r="C194" s="79" t="s">
        <v>0</v>
      </c>
      <c r="D194" s="386" t="s">
        <v>12</v>
      </c>
      <c r="E194" s="92" t="s">
        <v>194</v>
      </c>
      <c r="F194" s="391" t="s">
        <v>13</v>
      </c>
      <c r="G194" s="79" t="s">
        <v>14</v>
      </c>
      <c r="H194" s="393" t="s">
        <v>15</v>
      </c>
      <c r="I194" s="394"/>
      <c r="J194" s="394"/>
      <c r="K194" s="394"/>
      <c r="L194" s="394"/>
      <c r="M194" s="394"/>
      <c r="N194" s="394"/>
      <c r="O194" s="394"/>
      <c r="P194" s="394"/>
      <c r="Q194" s="394"/>
      <c r="R194" s="394"/>
      <c r="S194" s="394"/>
      <c r="T194" s="394"/>
      <c r="U194" s="394"/>
      <c r="V194" s="394"/>
      <c r="W194" s="394"/>
      <c r="X194" s="394"/>
      <c r="Y194" s="394"/>
      <c r="Z194" s="394"/>
      <c r="AA194" s="394"/>
      <c r="AB194" s="395"/>
      <c r="AC194" s="400" t="s">
        <v>15</v>
      </c>
      <c r="AD194" s="401"/>
      <c r="AE194" s="402"/>
      <c r="AF194" s="394" t="s">
        <v>16</v>
      </c>
      <c r="AG194" s="394"/>
      <c r="AH194" s="394"/>
      <c r="AI194" s="394"/>
      <c r="AJ194" s="394"/>
      <c r="AK194" s="394"/>
      <c r="AL194" s="394"/>
      <c r="AM194" s="394"/>
      <c r="AN194" s="394"/>
      <c r="AO194" s="394"/>
      <c r="AP194" s="394"/>
      <c r="AQ194" s="394"/>
      <c r="AR194" s="394"/>
      <c r="AS194" s="394"/>
      <c r="AT194" s="394"/>
      <c r="AU194" s="394"/>
      <c r="AV194" s="394"/>
      <c r="AW194" s="394"/>
      <c r="AX194" s="394"/>
      <c r="AY194" s="394"/>
      <c r="AZ194" s="395"/>
      <c r="BA194" s="400" t="s">
        <v>16</v>
      </c>
      <c r="BB194" s="401"/>
      <c r="BC194" s="402"/>
      <c r="BD194" s="386" t="s">
        <v>48</v>
      </c>
      <c r="BE194" s="397" t="s">
        <v>17</v>
      </c>
      <c r="BG194" s="84"/>
      <c r="BH194" s="84"/>
      <c r="BI194" s="84"/>
      <c r="BJ194" s="84"/>
      <c r="BK194" s="84"/>
      <c r="BL194" s="84"/>
      <c r="BM194" s="84"/>
      <c r="BN194" s="84"/>
      <c r="BO194" s="84"/>
    </row>
    <row r="195" spans="1:67" ht="27.75" customHeight="1">
      <c r="A195" s="385"/>
      <c r="B195" s="94" t="s">
        <v>129</v>
      </c>
      <c r="C195" s="94" t="s">
        <v>46</v>
      </c>
      <c r="D195" s="390"/>
      <c r="E195" s="95" t="s">
        <v>195</v>
      </c>
      <c r="F195" s="392"/>
      <c r="G195" s="94" t="s">
        <v>18</v>
      </c>
      <c r="H195" s="90" t="s">
        <v>43</v>
      </c>
      <c r="I195" s="90" t="s">
        <v>44</v>
      </c>
      <c r="J195" s="128" t="s">
        <v>1</v>
      </c>
      <c r="K195" s="90">
        <v>1</v>
      </c>
      <c r="L195" s="90">
        <v>2</v>
      </c>
      <c r="M195" s="90">
        <v>3</v>
      </c>
      <c r="N195" s="90">
        <v>4</v>
      </c>
      <c r="O195" s="90">
        <v>5</v>
      </c>
      <c r="P195" s="90">
        <v>6</v>
      </c>
      <c r="Q195" s="90">
        <v>7</v>
      </c>
      <c r="R195" s="90">
        <v>8</v>
      </c>
      <c r="S195" s="90">
        <v>9</v>
      </c>
      <c r="T195" s="90">
        <v>10</v>
      </c>
      <c r="U195" s="90">
        <v>11</v>
      </c>
      <c r="V195" s="90">
        <v>12</v>
      </c>
      <c r="W195" s="90">
        <v>13</v>
      </c>
      <c r="X195" s="90">
        <v>14</v>
      </c>
      <c r="Y195" s="90">
        <v>15</v>
      </c>
      <c r="Z195" s="90">
        <v>16</v>
      </c>
      <c r="AA195" s="90">
        <v>17</v>
      </c>
      <c r="AB195" s="90">
        <v>18</v>
      </c>
      <c r="AC195" s="96" t="s">
        <v>2</v>
      </c>
      <c r="AD195" s="96" t="s">
        <v>1</v>
      </c>
      <c r="AE195" s="96" t="s">
        <v>45</v>
      </c>
      <c r="AF195" s="97" t="s">
        <v>43</v>
      </c>
      <c r="AG195" s="79" t="s">
        <v>44</v>
      </c>
      <c r="AH195" s="98" t="s">
        <v>1</v>
      </c>
      <c r="AI195" s="79">
        <v>1</v>
      </c>
      <c r="AJ195" s="79">
        <v>2</v>
      </c>
      <c r="AK195" s="79">
        <v>3</v>
      </c>
      <c r="AL195" s="79">
        <v>4</v>
      </c>
      <c r="AM195" s="79">
        <v>5</v>
      </c>
      <c r="AN195" s="79">
        <v>6</v>
      </c>
      <c r="AO195" s="79">
        <v>7</v>
      </c>
      <c r="AP195" s="79">
        <v>8</v>
      </c>
      <c r="AQ195" s="79">
        <v>9</v>
      </c>
      <c r="AR195" s="79">
        <v>10</v>
      </c>
      <c r="AS195" s="79">
        <v>11</v>
      </c>
      <c r="AT195" s="79">
        <v>12</v>
      </c>
      <c r="AU195" s="79">
        <v>13</v>
      </c>
      <c r="AV195" s="79">
        <v>14</v>
      </c>
      <c r="AW195" s="79">
        <v>15</v>
      </c>
      <c r="AX195" s="79">
        <v>16</v>
      </c>
      <c r="AY195" s="79">
        <v>17</v>
      </c>
      <c r="AZ195" s="92">
        <v>18</v>
      </c>
      <c r="BA195" s="96" t="s">
        <v>2</v>
      </c>
      <c r="BB195" s="96" t="s">
        <v>1</v>
      </c>
      <c r="BC195" s="129" t="s">
        <v>47</v>
      </c>
      <c r="BD195" s="387"/>
      <c r="BE195" s="397"/>
      <c r="BG195" s="84"/>
      <c r="BH195" s="84"/>
      <c r="BI195" s="84"/>
      <c r="BJ195" s="84"/>
      <c r="BK195" s="84"/>
      <c r="BL195" s="84"/>
      <c r="BM195" s="84"/>
      <c r="BN195" s="84"/>
      <c r="BO195" s="84"/>
    </row>
    <row r="196" spans="1:57" ht="29.25" customHeight="1">
      <c r="A196" s="111">
        <v>1</v>
      </c>
      <c r="B196" s="101" t="s">
        <v>67</v>
      </c>
      <c r="C196" s="100">
        <v>236</v>
      </c>
      <c r="D196" s="133" t="s">
        <v>295</v>
      </c>
      <c r="E196" s="133" t="s">
        <v>182</v>
      </c>
      <c r="F196" s="176" t="s">
        <v>73</v>
      </c>
      <c r="G196" s="177" t="s">
        <v>41</v>
      </c>
      <c r="H196" s="104">
        <v>0.009561574074074075</v>
      </c>
      <c r="I196" s="104">
        <v>0.008370601851851851</v>
      </c>
      <c r="J196" s="120">
        <f aca="true" t="shared" si="42" ref="J196:J234">SUM(H196-I196)</f>
        <v>0.0011909722222222235</v>
      </c>
      <c r="K196" s="99"/>
      <c r="L196" s="99"/>
      <c r="M196" s="99"/>
      <c r="N196" s="99"/>
      <c r="O196" s="99"/>
      <c r="P196" s="99"/>
      <c r="Q196" s="99"/>
      <c r="R196" s="99">
        <v>2</v>
      </c>
      <c r="S196" s="99"/>
      <c r="T196" s="99">
        <v>2</v>
      </c>
      <c r="U196" s="99"/>
      <c r="V196" s="99"/>
      <c r="W196" s="99"/>
      <c r="X196" s="99"/>
      <c r="Y196" s="99"/>
      <c r="Z196" s="99"/>
      <c r="AA196" s="99"/>
      <c r="AB196" s="99"/>
      <c r="AC196" s="105">
        <f aca="true" t="shared" si="43" ref="AC196:AC234">SUM(K196+L196+M196+N196+O196+P196+Q196+R196+S196+T196+U196+V196+W196+X196+Y196+Z196+AA196+AB196)</f>
        <v>4</v>
      </c>
      <c r="AD196" s="106">
        <v>102.9</v>
      </c>
      <c r="AE196" s="121">
        <f aca="true" t="shared" si="44" ref="AE196:AE234">SUM(AC196+AD196)</f>
        <v>106.9</v>
      </c>
      <c r="AF196" s="104">
        <v>0.026239699074074075</v>
      </c>
      <c r="AG196" s="104">
        <v>0.02504467592592592</v>
      </c>
      <c r="AH196" s="107">
        <f aca="true" t="shared" si="45" ref="AH196:AH231">SUM(AF196-AG196)</f>
        <v>0.0011950231481481534</v>
      </c>
      <c r="AI196" s="99"/>
      <c r="AJ196" s="99"/>
      <c r="AK196" s="99"/>
      <c r="AL196" s="99"/>
      <c r="AM196" s="99"/>
      <c r="AN196" s="99"/>
      <c r="AO196" s="99"/>
      <c r="AP196" s="99"/>
      <c r="AQ196" s="99"/>
      <c r="AR196" s="99"/>
      <c r="AS196" s="99"/>
      <c r="AT196" s="99"/>
      <c r="AU196" s="99"/>
      <c r="AV196" s="99"/>
      <c r="AW196" s="99"/>
      <c r="AX196" s="99">
        <v>2</v>
      </c>
      <c r="AY196" s="99"/>
      <c r="AZ196" s="99"/>
      <c r="BA196" s="105">
        <f aca="true" t="shared" si="46" ref="BA196:BA234">SUM(AI196+AJ196+AK196+AL196+AM196+AN196+AO196+AP196+AQ196+AR196+AS196+AT196+AU196+AV196+AW196+AX196+AY196+AZ196)</f>
        <v>2</v>
      </c>
      <c r="BB196" s="106">
        <v>103.25</v>
      </c>
      <c r="BC196" s="121">
        <f aca="true" t="shared" si="47" ref="BC196:BC234">SUM(BA196+BB196)</f>
        <v>105.25</v>
      </c>
      <c r="BD196" s="112">
        <f aca="true" t="shared" si="48" ref="BD196:BD234">MIN(AC196+AD196,BA196+BB196)</f>
        <v>105.25</v>
      </c>
      <c r="BE196" s="111">
        <v>1</v>
      </c>
    </row>
    <row r="197" spans="1:57" ht="29.25" customHeight="1">
      <c r="A197" s="111">
        <v>2</v>
      </c>
      <c r="B197" s="119" t="s">
        <v>67</v>
      </c>
      <c r="C197" s="100">
        <v>240</v>
      </c>
      <c r="D197" s="134" t="s">
        <v>84</v>
      </c>
      <c r="E197" s="134" t="s">
        <v>170</v>
      </c>
      <c r="F197" s="176" t="s">
        <v>3</v>
      </c>
      <c r="G197" s="177" t="s">
        <v>80</v>
      </c>
      <c r="H197" s="107">
        <v>0.015174305555555554</v>
      </c>
      <c r="I197" s="107">
        <v>0.013951041666666669</v>
      </c>
      <c r="J197" s="120">
        <f t="shared" si="42"/>
        <v>0.0012232638888888848</v>
      </c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105">
        <f t="shared" si="43"/>
        <v>0</v>
      </c>
      <c r="AD197" s="106">
        <v>105.69</v>
      </c>
      <c r="AE197" s="121">
        <f t="shared" si="44"/>
        <v>105.69</v>
      </c>
      <c r="AF197" s="104">
        <v>0.024866203703703706</v>
      </c>
      <c r="AG197" s="104">
        <v>0.02363784722222222</v>
      </c>
      <c r="AH197" s="107">
        <f t="shared" si="45"/>
        <v>0.0012283564814814865</v>
      </c>
      <c r="AI197" s="99"/>
      <c r="AJ197" s="99"/>
      <c r="AK197" s="99"/>
      <c r="AL197" s="99"/>
      <c r="AM197" s="99"/>
      <c r="AN197" s="99"/>
      <c r="AO197" s="99"/>
      <c r="AP197" s="99"/>
      <c r="AQ197" s="99"/>
      <c r="AR197" s="99"/>
      <c r="AS197" s="99"/>
      <c r="AT197" s="99"/>
      <c r="AU197" s="99"/>
      <c r="AV197" s="99"/>
      <c r="AW197" s="99"/>
      <c r="AX197" s="99"/>
      <c r="AY197" s="99"/>
      <c r="AZ197" s="99"/>
      <c r="BA197" s="105">
        <f t="shared" si="46"/>
        <v>0</v>
      </c>
      <c r="BB197" s="106">
        <v>106.13</v>
      </c>
      <c r="BC197" s="121">
        <f t="shared" si="47"/>
        <v>106.13</v>
      </c>
      <c r="BD197" s="112">
        <f t="shared" si="48"/>
        <v>105.69</v>
      </c>
      <c r="BE197" s="111">
        <v>2</v>
      </c>
    </row>
    <row r="198" spans="1:57" ht="29.25" customHeight="1">
      <c r="A198" s="111">
        <v>3</v>
      </c>
      <c r="B198" s="101" t="s">
        <v>67</v>
      </c>
      <c r="C198" s="100">
        <v>244</v>
      </c>
      <c r="D198" s="133" t="s">
        <v>278</v>
      </c>
      <c r="E198" s="133" t="s">
        <v>193</v>
      </c>
      <c r="F198" s="176" t="s">
        <v>5</v>
      </c>
      <c r="G198" s="177" t="s">
        <v>176</v>
      </c>
      <c r="H198" s="104">
        <v>0.020699189814814816</v>
      </c>
      <c r="I198" s="104">
        <v>0.019479976851851852</v>
      </c>
      <c r="J198" s="120">
        <f t="shared" si="42"/>
        <v>0.0012192129629629636</v>
      </c>
      <c r="K198" s="99"/>
      <c r="L198" s="99"/>
      <c r="M198" s="99"/>
      <c r="N198" s="99"/>
      <c r="O198" s="99"/>
      <c r="P198" s="99"/>
      <c r="Q198" s="99"/>
      <c r="R198" s="99"/>
      <c r="S198" s="99"/>
      <c r="T198" s="99">
        <v>2</v>
      </c>
      <c r="U198" s="99"/>
      <c r="V198" s="99"/>
      <c r="W198" s="99"/>
      <c r="X198" s="99"/>
      <c r="Y198" s="99"/>
      <c r="Z198" s="99"/>
      <c r="AA198" s="99"/>
      <c r="AB198" s="99"/>
      <c r="AC198" s="105">
        <f t="shared" si="43"/>
        <v>2</v>
      </c>
      <c r="AD198" s="106">
        <v>105.34</v>
      </c>
      <c r="AE198" s="121">
        <f t="shared" si="44"/>
        <v>107.34</v>
      </c>
      <c r="AF198" s="104">
        <v>0.03190150462962963</v>
      </c>
      <c r="AG198" s="104">
        <v>0.03062222222222222</v>
      </c>
      <c r="AH198" s="107">
        <f t="shared" si="45"/>
        <v>0.0012792824074074095</v>
      </c>
      <c r="AI198" s="99"/>
      <c r="AJ198" s="99"/>
      <c r="AK198" s="99">
        <v>2</v>
      </c>
      <c r="AL198" s="99"/>
      <c r="AM198" s="99"/>
      <c r="AN198" s="99"/>
      <c r="AO198" s="99"/>
      <c r="AP198" s="99">
        <v>2</v>
      </c>
      <c r="AQ198" s="99"/>
      <c r="AR198" s="99"/>
      <c r="AS198" s="99"/>
      <c r="AT198" s="99"/>
      <c r="AU198" s="99"/>
      <c r="AV198" s="99"/>
      <c r="AW198" s="99"/>
      <c r="AX198" s="99"/>
      <c r="AY198" s="99"/>
      <c r="AZ198" s="99"/>
      <c r="BA198" s="105">
        <f t="shared" si="46"/>
        <v>4</v>
      </c>
      <c r="BB198" s="106">
        <v>110.53</v>
      </c>
      <c r="BC198" s="121">
        <f t="shared" si="47"/>
        <v>114.53</v>
      </c>
      <c r="BD198" s="112">
        <f t="shared" si="48"/>
        <v>107.34</v>
      </c>
      <c r="BE198" s="111">
        <v>3</v>
      </c>
    </row>
    <row r="199" spans="1:57" ht="29.25" customHeight="1">
      <c r="A199" s="111">
        <v>4</v>
      </c>
      <c r="B199" s="101" t="s">
        <v>67</v>
      </c>
      <c r="C199" s="100">
        <v>226</v>
      </c>
      <c r="D199" s="133" t="s">
        <v>274</v>
      </c>
      <c r="E199" s="133" t="s">
        <v>190</v>
      </c>
      <c r="F199" s="176" t="s">
        <v>5</v>
      </c>
      <c r="G199" s="177" t="s">
        <v>176</v>
      </c>
      <c r="H199" s="107">
        <v>0.038837615740740745</v>
      </c>
      <c r="I199" s="107">
        <v>0.0375119212962963</v>
      </c>
      <c r="J199" s="120">
        <f t="shared" si="42"/>
        <v>0.0013256944444444488</v>
      </c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5">
        <f t="shared" si="43"/>
        <v>0</v>
      </c>
      <c r="AD199" s="105">
        <v>114.54</v>
      </c>
      <c r="AE199" s="121">
        <f t="shared" si="44"/>
        <v>114.54</v>
      </c>
      <c r="AF199" s="104">
        <v>0.006988657407407408</v>
      </c>
      <c r="AG199" s="104">
        <v>0.005584606481481481</v>
      </c>
      <c r="AH199" s="107">
        <f t="shared" si="45"/>
        <v>0.0014040509259259266</v>
      </c>
      <c r="AI199" s="99"/>
      <c r="AJ199" s="99"/>
      <c r="AK199" s="99"/>
      <c r="AL199" s="99">
        <v>2</v>
      </c>
      <c r="AM199" s="99"/>
      <c r="AN199" s="99"/>
      <c r="AO199" s="99"/>
      <c r="AP199" s="99">
        <v>2</v>
      </c>
      <c r="AQ199" s="99"/>
      <c r="AR199" s="99"/>
      <c r="AS199" s="99"/>
      <c r="AT199" s="99"/>
      <c r="AU199" s="99"/>
      <c r="AV199" s="99"/>
      <c r="AW199" s="99"/>
      <c r="AX199" s="99"/>
      <c r="AY199" s="99"/>
      <c r="AZ199" s="99"/>
      <c r="BA199" s="105">
        <f t="shared" si="46"/>
        <v>4</v>
      </c>
      <c r="BB199" s="106">
        <v>121.31</v>
      </c>
      <c r="BC199" s="121">
        <f t="shared" si="47"/>
        <v>125.31</v>
      </c>
      <c r="BD199" s="112">
        <f t="shared" si="48"/>
        <v>114.54</v>
      </c>
      <c r="BE199" s="111">
        <v>4</v>
      </c>
    </row>
    <row r="200" spans="1:57" ht="29.25" customHeight="1">
      <c r="A200" s="111">
        <v>5</v>
      </c>
      <c r="B200" s="101" t="s">
        <v>67</v>
      </c>
      <c r="C200" s="100">
        <v>245</v>
      </c>
      <c r="D200" s="134" t="s">
        <v>279</v>
      </c>
      <c r="E200" s="134" t="s">
        <v>258</v>
      </c>
      <c r="F200" s="176" t="s">
        <v>3</v>
      </c>
      <c r="G200" s="177" t="s">
        <v>177</v>
      </c>
      <c r="H200" s="107">
        <v>0.02222627314814815</v>
      </c>
      <c r="I200" s="107">
        <v>0.020858217592592595</v>
      </c>
      <c r="J200" s="120">
        <f t="shared" si="42"/>
        <v>0.0013680555555555564</v>
      </c>
      <c r="K200" s="99"/>
      <c r="L200" s="99"/>
      <c r="M200" s="99"/>
      <c r="N200" s="99">
        <v>2</v>
      </c>
      <c r="O200" s="99"/>
      <c r="P200" s="99"/>
      <c r="Q200" s="99"/>
      <c r="R200" s="99">
        <v>2</v>
      </c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105">
        <f t="shared" si="43"/>
        <v>4</v>
      </c>
      <c r="AD200" s="106">
        <v>118.2</v>
      </c>
      <c r="AE200" s="121">
        <f t="shared" si="44"/>
        <v>122.2</v>
      </c>
      <c r="AF200" s="104">
        <v>0.03341574074074074</v>
      </c>
      <c r="AG200" s="104">
        <v>0.03200625</v>
      </c>
      <c r="AH200" s="107">
        <f t="shared" si="45"/>
        <v>0.001409490740740739</v>
      </c>
      <c r="AI200" s="99"/>
      <c r="AJ200" s="99"/>
      <c r="AK200" s="99"/>
      <c r="AL200" s="99"/>
      <c r="AM200" s="99"/>
      <c r="AN200" s="99"/>
      <c r="AO200" s="99"/>
      <c r="AP200" s="99">
        <v>2</v>
      </c>
      <c r="AQ200" s="99"/>
      <c r="AR200" s="99"/>
      <c r="AS200" s="99"/>
      <c r="AT200" s="99"/>
      <c r="AU200" s="99"/>
      <c r="AV200" s="99"/>
      <c r="AW200" s="99"/>
      <c r="AX200" s="99">
        <v>2</v>
      </c>
      <c r="AY200" s="99"/>
      <c r="AZ200" s="99"/>
      <c r="BA200" s="105">
        <f t="shared" si="46"/>
        <v>4</v>
      </c>
      <c r="BB200" s="106">
        <v>121.78</v>
      </c>
      <c r="BC200" s="121">
        <f t="shared" si="47"/>
        <v>125.78</v>
      </c>
      <c r="BD200" s="112">
        <f t="shared" si="48"/>
        <v>122.2</v>
      </c>
      <c r="BE200" s="111">
        <v>5</v>
      </c>
    </row>
    <row r="201" spans="1:57" ht="29.25" customHeight="1">
      <c r="A201" s="111">
        <v>6</v>
      </c>
      <c r="B201" s="101" t="s">
        <v>67</v>
      </c>
      <c r="C201" s="100">
        <v>220</v>
      </c>
      <c r="D201" s="133" t="s">
        <v>272</v>
      </c>
      <c r="E201" s="133" t="s">
        <v>184</v>
      </c>
      <c r="F201" s="176" t="s">
        <v>73</v>
      </c>
      <c r="G201" s="177" t="s">
        <v>185</v>
      </c>
      <c r="H201" s="107">
        <v>0.03205497685185185</v>
      </c>
      <c r="I201" s="107">
        <v>0.030591203703703704</v>
      </c>
      <c r="J201" s="120">
        <f t="shared" si="42"/>
        <v>0.001463773148148148</v>
      </c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105">
        <f t="shared" si="43"/>
        <v>0</v>
      </c>
      <c r="AD201" s="105">
        <v>126.47</v>
      </c>
      <c r="AE201" s="121">
        <f t="shared" si="44"/>
        <v>126.47</v>
      </c>
      <c r="AF201" s="104">
        <v>0.04188310185185185</v>
      </c>
      <c r="AG201" s="104">
        <v>0.040278125000000005</v>
      </c>
      <c r="AH201" s="107">
        <f t="shared" si="45"/>
        <v>0.001604976851851847</v>
      </c>
      <c r="AI201" s="99"/>
      <c r="AJ201" s="99"/>
      <c r="AK201" s="99"/>
      <c r="AL201" s="99"/>
      <c r="AM201" s="99"/>
      <c r="AN201" s="99"/>
      <c r="AO201" s="99"/>
      <c r="AP201" s="99">
        <v>2</v>
      </c>
      <c r="AQ201" s="99"/>
      <c r="AR201" s="99"/>
      <c r="AS201" s="99">
        <v>2</v>
      </c>
      <c r="AT201" s="99"/>
      <c r="AU201" s="99"/>
      <c r="AV201" s="99"/>
      <c r="AW201" s="99"/>
      <c r="AX201" s="99"/>
      <c r="AY201" s="99"/>
      <c r="AZ201" s="99"/>
      <c r="BA201" s="105">
        <f t="shared" si="46"/>
        <v>4</v>
      </c>
      <c r="BB201" s="106">
        <v>138.67</v>
      </c>
      <c r="BC201" s="121">
        <f t="shared" si="47"/>
        <v>142.67</v>
      </c>
      <c r="BD201" s="112">
        <f t="shared" si="48"/>
        <v>126.47</v>
      </c>
      <c r="BE201" s="111">
        <v>6</v>
      </c>
    </row>
    <row r="202" spans="1:57" ht="29.25" customHeight="1">
      <c r="A202" s="111">
        <v>7</v>
      </c>
      <c r="B202" s="130" t="s">
        <v>67</v>
      </c>
      <c r="C202" s="100">
        <v>232</v>
      </c>
      <c r="D202" s="134" t="s">
        <v>261</v>
      </c>
      <c r="E202" s="134" t="s">
        <v>262</v>
      </c>
      <c r="F202" s="177" t="s">
        <v>3</v>
      </c>
      <c r="G202" s="177" t="s">
        <v>275</v>
      </c>
      <c r="H202" s="104">
        <v>0.004229050925925925</v>
      </c>
      <c r="I202" s="104">
        <v>0.0028215277777777774</v>
      </c>
      <c r="J202" s="120">
        <f t="shared" si="42"/>
        <v>0.0014075231481481478</v>
      </c>
      <c r="K202" s="99"/>
      <c r="L202" s="99">
        <v>2</v>
      </c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>
        <v>2</v>
      </c>
      <c r="Y202" s="99"/>
      <c r="Z202" s="99"/>
      <c r="AA202" s="99">
        <v>2</v>
      </c>
      <c r="AB202" s="99"/>
      <c r="AC202" s="105">
        <f t="shared" si="43"/>
        <v>6</v>
      </c>
      <c r="AD202" s="106">
        <v>121.61</v>
      </c>
      <c r="AE202" s="121">
        <f t="shared" si="44"/>
        <v>127.61</v>
      </c>
      <c r="AF202" s="104"/>
      <c r="AG202" s="104"/>
      <c r="AH202" s="107">
        <f t="shared" si="45"/>
        <v>0</v>
      </c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105">
        <f t="shared" si="46"/>
        <v>0</v>
      </c>
      <c r="BB202" s="106">
        <v>9999.99</v>
      </c>
      <c r="BC202" s="121">
        <f t="shared" si="47"/>
        <v>9999.99</v>
      </c>
      <c r="BD202" s="112">
        <f t="shared" si="48"/>
        <v>127.61</v>
      </c>
      <c r="BE202" s="111">
        <v>7</v>
      </c>
    </row>
    <row r="203" spans="1:57" ht="29.25" customHeight="1">
      <c r="A203" s="111">
        <v>8</v>
      </c>
      <c r="B203" s="110" t="s">
        <v>67</v>
      </c>
      <c r="C203" s="100">
        <v>169</v>
      </c>
      <c r="D203" s="133" t="s">
        <v>286</v>
      </c>
      <c r="E203" s="134" t="s">
        <v>287</v>
      </c>
      <c r="F203" s="177" t="s">
        <v>11</v>
      </c>
      <c r="G203" s="177" t="s">
        <v>288</v>
      </c>
      <c r="H203" s="104">
        <v>0.0293255787037037</v>
      </c>
      <c r="I203" s="104">
        <v>0.027794907407407407</v>
      </c>
      <c r="J203" s="120">
        <f t="shared" si="42"/>
        <v>0.0015306712962962939</v>
      </c>
      <c r="K203" s="99"/>
      <c r="L203" s="99"/>
      <c r="M203" s="99"/>
      <c r="N203" s="99"/>
      <c r="O203" s="99"/>
      <c r="P203" s="99"/>
      <c r="Q203" s="99"/>
      <c r="R203" s="99">
        <v>2</v>
      </c>
      <c r="S203" s="99">
        <v>2</v>
      </c>
      <c r="T203" s="99"/>
      <c r="U203" s="99"/>
      <c r="V203" s="99"/>
      <c r="W203" s="99"/>
      <c r="X203" s="99"/>
      <c r="Y203" s="99"/>
      <c r="Z203" s="99"/>
      <c r="AA203" s="99">
        <v>2</v>
      </c>
      <c r="AB203" s="99"/>
      <c r="AC203" s="105">
        <f t="shared" si="43"/>
        <v>6</v>
      </c>
      <c r="AD203" s="106">
        <v>132.25</v>
      </c>
      <c r="AE203" s="121">
        <f t="shared" si="44"/>
        <v>138.25</v>
      </c>
      <c r="AF203" s="104">
        <v>0.04050949074074074</v>
      </c>
      <c r="AG203" s="104">
        <v>0.03889212962962963</v>
      </c>
      <c r="AH203" s="107">
        <f t="shared" si="45"/>
        <v>0.001617361111111111</v>
      </c>
      <c r="AI203" s="99"/>
      <c r="AJ203" s="99"/>
      <c r="AK203" s="99">
        <v>2</v>
      </c>
      <c r="AL203" s="99"/>
      <c r="AM203" s="99"/>
      <c r="AN203" s="99"/>
      <c r="AO203" s="99"/>
      <c r="AP203" s="99">
        <v>2</v>
      </c>
      <c r="AQ203" s="99"/>
      <c r="AR203" s="99"/>
      <c r="AS203" s="99"/>
      <c r="AT203" s="99">
        <v>2</v>
      </c>
      <c r="AU203" s="99"/>
      <c r="AV203" s="99"/>
      <c r="AW203" s="99"/>
      <c r="AX203" s="99"/>
      <c r="AY203" s="99">
        <v>2</v>
      </c>
      <c r="AZ203" s="99"/>
      <c r="BA203" s="105">
        <f t="shared" si="46"/>
        <v>8</v>
      </c>
      <c r="BB203" s="106">
        <v>139.74</v>
      </c>
      <c r="BC203" s="121">
        <f t="shared" si="47"/>
        <v>147.74</v>
      </c>
      <c r="BD203" s="112">
        <f t="shared" si="48"/>
        <v>138.25</v>
      </c>
      <c r="BE203" s="111">
        <v>8</v>
      </c>
    </row>
    <row r="204" spans="1:57" ht="29.25" customHeight="1">
      <c r="A204" s="111">
        <v>9</v>
      </c>
      <c r="B204" s="101" t="s">
        <v>67</v>
      </c>
      <c r="C204" s="100">
        <v>241</v>
      </c>
      <c r="D204" s="133" t="s">
        <v>116</v>
      </c>
      <c r="E204" s="133" t="s">
        <v>191</v>
      </c>
      <c r="F204" s="176" t="s">
        <v>5</v>
      </c>
      <c r="G204" s="177" t="s">
        <v>177</v>
      </c>
      <c r="H204" s="104">
        <v>0.01699363425925926</v>
      </c>
      <c r="I204" s="104">
        <v>0.015336111111111111</v>
      </c>
      <c r="J204" s="120">
        <f t="shared" si="42"/>
        <v>0.0016575231481481493</v>
      </c>
      <c r="K204" s="99"/>
      <c r="L204" s="99"/>
      <c r="M204" s="99"/>
      <c r="N204" s="99">
        <v>2</v>
      </c>
      <c r="O204" s="99"/>
      <c r="P204" s="99"/>
      <c r="Q204" s="99"/>
      <c r="R204" s="99">
        <v>2</v>
      </c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105">
        <f t="shared" si="43"/>
        <v>4</v>
      </c>
      <c r="AD204" s="106">
        <v>143.21</v>
      </c>
      <c r="AE204" s="121">
        <f t="shared" si="44"/>
        <v>147.21</v>
      </c>
      <c r="AF204" s="104">
        <v>0.028063773148148147</v>
      </c>
      <c r="AG204" s="104">
        <v>0.026476388888888886</v>
      </c>
      <c r="AH204" s="107">
        <f t="shared" si="45"/>
        <v>0.0015873842592592606</v>
      </c>
      <c r="AI204" s="99"/>
      <c r="AJ204" s="99"/>
      <c r="AK204" s="99">
        <v>2</v>
      </c>
      <c r="AL204" s="99"/>
      <c r="AM204" s="99"/>
      <c r="AN204" s="99"/>
      <c r="AO204" s="99"/>
      <c r="AP204" s="99"/>
      <c r="AQ204" s="99"/>
      <c r="AR204" s="99"/>
      <c r="AS204" s="99"/>
      <c r="AT204" s="99"/>
      <c r="AU204" s="99">
        <v>2</v>
      </c>
      <c r="AV204" s="99"/>
      <c r="AW204" s="99"/>
      <c r="AX204" s="99"/>
      <c r="AY204" s="99">
        <v>2</v>
      </c>
      <c r="AZ204" s="99"/>
      <c r="BA204" s="105">
        <f t="shared" si="46"/>
        <v>6</v>
      </c>
      <c r="BB204" s="106">
        <v>137.15</v>
      </c>
      <c r="BC204" s="121">
        <f t="shared" si="47"/>
        <v>143.15</v>
      </c>
      <c r="BD204" s="112">
        <f t="shared" si="48"/>
        <v>143.15</v>
      </c>
      <c r="BE204" s="111">
        <v>9</v>
      </c>
    </row>
    <row r="205" spans="1:57" ht="29.25" customHeight="1">
      <c r="A205" s="111">
        <v>10</v>
      </c>
      <c r="B205" s="108" t="s">
        <v>67</v>
      </c>
      <c r="C205" s="100">
        <v>222</v>
      </c>
      <c r="D205" s="134" t="s">
        <v>99</v>
      </c>
      <c r="E205" s="134" t="s">
        <v>161</v>
      </c>
      <c r="F205" s="176" t="s">
        <v>174</v>
      </c>
      <c r="G205" s="177" t="s">
        <v>162</v>
      </c>
      <c r="H205" s="107">
        <v>0.035092361111111116</v>
      </c>
      <c r="I205" s="107">
        <v>0.03338564814814814</v>
      </c>
      <c r="J205" s="120">
        <f t="shared" si="42"/>
        <v>0.0017067129629629724</v>
      </c>
      <c r="K205" s="99"/>
      <c r="L205" s="99">
        <v>2</v>
      </c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>
        <v>2</v>
      </c>
      <c r="AB205" s="99"/>
      <c r="AC205" s="105">
        <f t="shared" si="43"/>
        <v>4</v>
      </c>
      <c r="AD205" s="105">
        <v>147.46</v>
      </c>
      <c r="AE205" s="121">
        <f t="shared" si="44"/>
        <v>151.46</v>
      </c>
      <c r="AF205" s="104">
        <v>0.003074421296296296</v>
      </c>
      <c r="AG205" s="104">
        <v>0.0014509259259259258</v>
      </c>
      <c r="AH205" s="107">
        <f t="shared" si="45"/>
        <v>0.0016234953703703702</v>
      </c>
      <c r="AI205" s="99"/>
      <c r="AJ205" s="99"/>
      <c r="AK205" s="99"/>
      <c r="AL205" s="99"/>
      <c r="AM205" s="99"/>
      <c r="AN205" s="99"/>
      <c r="AO205" s="99"/>
      <c r="AP205" s="99">
        <v>2</v>
      </c>
      <c r="AQ205" s="99"/>
      <c r="AR205" s="99"/>
      <c r="AS205" s="99"/>
      <c r="AT205" s="99"/>
      <c r="AU205" s="99"/>
      <c r="AV205" s="99"/>
      <c r="AW205" s="99"/>
      <c r="AX205" s="99"/>
      <c r="AY205" s="99">
        <v>2</v>
      </c>
      <c r="AZ205" s="99"/>
      <c r="BA205" s="105">
        <f t="shared" si="46"/>
        <v>4</v>
      </c>
      <c r="BB205" s="106">
        <v>140.27</v>
      </c>
      <c r="BC205" s="121">
        <f t="shared" si="47"/>
        <v>144.27</v>
      </c>
      <c r="BD205" s="112">
        <f t="shared" si="48"/>
        <v>144.27</v>
      </c>
      <c r="BE205" s="111">
        <v>10</v>
      </c>
    </row>
    <row r="206" spans="1:57" ht="29.25" customHeight="1">
      <c r="A206" s="111">
        <v>11</v>
      </c>
      <c r="B206" s="101" t="s">
        <v>67</v>
      </c>
      <c r="C206" s="100">
        <v>247</v>
      </c>
      <c r="D206" s="133" t="s">
        <v>128</v>
      </c>
      <c r="E206" s="133" t="s">
        <v>283</v>
      </c>
      <c r="F206" s="176" t="s">
        <v>11</v>
      </c>
      <c r="G206" s="176" t="s">
        <v>265</v>
      </c>
      <c r="H206" s="104">
        <v>0.025270601851851846</v>
      </c>
      <c r="I206" s="104">
        <v>0.02364189814814815</v>
      </c>
      <c r="J206" s="120">
        <f t="shared" si="42"/>
        <v>0.0016287037037036947</v>
      </c>
      <c r="K206" s="99"/>
      <c r="L206" s="99"/>
      <c r="M206" s="99">
        <v>2</v>
      </c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>
        <v>2</v>
      </c>
      <c r="AB206" s="99"/>
      <c r="AC206" s="105">
        <f t="shared" si="43"/>
        <v>4</v>
      </c>
      <c r="AD206" s="106">
        <v>140.72</v>
      </c>
      <c r="AE206" s="121">
        <f t="shared" si="44"/>
        <v>144.72</v>
      </c>
      <c r="AF206" s="104">
        <v>0.037894907407407405</v>
      </c>
      <c r="AG206" s="104">
        <v>0.03617314814814815</v>
      </c>
      <c r="AH206" s="107">
        <f t="shared" si="45"/>
        <v>0.0017217592592592562</v>
      </c>
      <c r="AI206" s="99"/>
      <c r="AJ206" s="99"/>
      <c r="AK206" s="99"/>
      <c r="AL206" s="99"/>
      <c r="AM206" s="99"/>
      <c r="AN206" s="99"/>
      <c r="AO206" s="99"/>
      <c r="AP206" s="99">
        <v>2</v>
      </c>
      <c r="AQ206" s="99"/>
      <c r="AR206" s="99"/>
      <c r="AS206" s="99"/>
      <c r="AT206" s="99"/>
      <c r="AU206" s="99"/>
      <c r="AV206" s="99"/>
      <c r="AW206" s="99"/>
      <c r="AX206" s="99"/>
      <c r="AY206" s="99">
        <v>50</v>
      </c>
      <c r="AZ206" s="99"/>
      <c r="BA206" s="105">
        <f t="shared" si="46"/>
        <v>52</v>
      </c>
      <c r="BB206" s="106">
        <v>148.76</v>
      </c>
      <c r="BC206" s="121">
        <f t="shared" si="47"/>
        <v>200.76</v>
      </c>
      <c r="BD206" s="112">
        <f t="shared" si="48"/>
        <v>144.72</v>
      </c>
      <c r="BE206" s="111">
        <v>11</v>
      </c>
    </row>
    <row r="207" spans="1:57" ht="29.25" customHeight="1">
      <c r="A207" s="111">
        <v>12</v>
      </c>
      <c r="B207" s="131" t="s">
        <v>67</v>
      </c>
      <c r="C207" s="100">
        <v>229</v>
      </c>
      <c r="D207" s="134" t="s">
        <v>257</v>
      </c>
      <c r="E207" s="134" t="s">
        <v>264</v>
      </c>
      <c r="F207" s="176" t="s">
        <v>3</v>
      </c>
      <c r="G207" s="177" t="s">
        <v>263</v>
      </c>
      <c r="H207" s="104"/>
      <c r="I207" s="104"/>
      <c r="J207" s="120">
        <f t="shared" si="42"/>
        <v>0</v>
      </c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105">
        <f t="shared" si="43"/>
        <v>0</v>
      </c>
      <c r="AD207" s="106">
        <v>9999.99</v>
      </c>
      <c r="AE207" s="121">
        <f t="shared" si="44"/>
        <v>9999.99</v>
      </c>
      <c r="AF207" s="104">
        <v>0.011361342592592591</v>
      </c>
      <c r="AG207" s="104">
        <v>0.009753587962962962</v>
      </c>
      <c r="AH207" s="107">
        <f t="shared" si="45"/>
        <v>0.0016077546296296291</v>
      </c>
      <c r="AI207" s="99"/>
      <c r="AJ207" s="99"/>
      <c r="AK207" s="99">
        <v>2</v>
      </c>
      <c r="AL207" s="99"/>
      <c r="AM207" s="99"/>
      <c r="AN207" s="99"/>
      <c r="AO207" s="99"/>
      <c r="AP207" s="99">
        <v>2</v>
      </c>
      <c r="AQ207" s="99"/>
      <c r="AR207" s="99"/>
      <c r="AS207" s="99">
        <v>2</v>
      </c>
      <c r="AT207" s="99"/>
      <c r="AU207" s="99"/>
      <c r="AV207" s="99"/>
      <c r="AW207" s="99"/>
      <c r="AX207" s="99"/>
      <c r="AY207" s="99">
        <v>2</v>
      </c>
      <c r="AZ207" s="99"/>
      <c r="BA207" s="105">
        <f t="shared" si="46"/>
        <v>8</v>
      </c>
      <c r="BB207" s="106">
        <v>138.91</v>
      </c>
      <c r="BC207" s="121">
        <f t="shared" si="47"/>
        <v>146.91</v>
      </c>
      <c r="BD207" s="112">
        <f t="shared" si="48"/>
        <v>146.91</v>
      </c>
      <c r="BE207" s="111">
        <v>12</v>
      </c>
    </row>
    <row r="208" spans="1:57" ht="29.25" customHeight="1">
      <c r="A208" s="111">
        <v>13</v>
      </c>
      <c r="B208" s="101" t="s">
        <v>67</v>
      </c>
      <c r="C208" s="100">
        <v>227</v>
      </c>
      <c r="D208" s="133" t="s">
        <v>179</v>
      </c>
      <c r="E208" s="133" t="s">
        <v>181</v>
      </c>
      <c r="F208" s="176" t="s">
        <v>73</v>
      </c>
      <c r="G208" s="176" t="s">
        <v>180</v>
      </c>
      <c r="H208" s="107">
        <v>0.04061724537037037</v>
      </c>
      <c r="I208" s="107">
        <v>0.03895833333333334</v>
      </c>
      <c r="J208" s="120">
        <f t="shared" si="42"/>
        <v>0.0016589120370370317</v>
      </c>
      <c r="K208" s="99"/>
      <c r="L208" s="99"/>
      <c r="M208" s="99">
        <v>2</v>
      </c>
      <c r="N208" s="99">
        <v>2</v>
      </c>
      <c r="O208" s="99"/>
      <c r="P208" s="99">
        <v>2</v>
      </c>
      <c r="Q208" s="99"/>
      <c r="R208" s="99">
        <v>2</v>
      </c>
      <c r="S208" s="99"/>
      <c r="T208" s="99"/>
      <c r="U208" s="99"/>
      <c r="V208" s="99"/>
      <c r="W208" s="99"/>
      <c r="X208" s="99"/>
      <c r="Y208" s="99"/>
      <c r="Z208" s="99"/>
      <c r="AA208" s="99"/>
      <c r="AB208" s="99">
        <v>2</v>
      </c>
      <c r="AC208" s="105">
        <f t="shared" si="43"/>
        <v>10</v>
      </c>
      <c r="AD208" s="105">
        <v>143.33</v>
      </c>
      <c r="AE208" s="121">
        <f t="shared" si="44"/>
        <v>153.33</v>
      </c>
      <c r="AF208" s="104">
        <v>0.00881087962962963</v>
      </c>
      <c r="AG208" s="104">
        <v>0.006968055555555556</v>
      </c>
      <c r="AH208" s="107">
        <f t="shared" si="45"/>
        <v>0.001842824074074074</v>
      </c>
      <c r="AI208" s="99"/>
      <c r="AJ208" s="99"/>
      <c r="AK208" s="99"/>
      <c r="AL208" s="99">
        <v>2</v>
      </c>
      <c r="AM208" s="99"/>
      <c r="AN208" s="99"/>
      <c r="AO208" s="99"/>
      <c r="AP208" s="99"/>
      <c r="AQ208" s="99"/>
      <c r="AR208" s="99">
        <v>2</v>
      </c>
      <c r="AS208" s="99">
        <v>2</v>
      </c>
      <c r="AT208" s="99"/>
      <c r="AU208" s="99"/>
      <c r="AV208" s="99"/>
      <c r="AW208" s="99"/>
      <c r="AX208" s="99"/>
      <c r="AY208" s="99">
        <v>2</v>
      </c>
      <c r="AZ208" s="99">
        <v>2</v>
      </c>
      <c r="BA208" s="105">
        <f t="shared" si="46"/>
        <v>10</v>
      </c>
      <c r="BB208" s="106">
        <v>159.22</v>
      </c>
      <c r="BC208" s="121">
        <f t="shared" si="47"/>
        <v>169.22</v>
      </c>
      <c r="BD208" s="112">
        <f t="shared" si="48"/>
        <v>153.33</v>
      </c>
      <c r="BE208" s="111">
        <v>13</v>
      </c>
    </row>
    <row r="209" spans="1:57" ht="29.25" customHeight="1">
      <c r="A209" s="111">
        <v>14</v>
      </c>
      <c r="B209" s="108" t="s">
        <v>67</v>
      </c>
      <c r="C209" s="100">
        <v>238</v>
      </c>
      <c r="D209" s="134" t="s">
        <v>220</v>
      </c>
      <c r="E209" s="134" t="s">
        <v>221</v>
      </c>
      <c r="F209" s="176" t="s">
        <v>174</v>
      </c>
      <c r="G209" s="177" t="s">
        <v>222</v>
      </c>
      <c r="H209" s="104">
        <v>0.012944560185185186</v>
      </c>
      <c r="I209" s="104">
        <v>0.011130555555555555</v>
      </c>
      <c r="J209" s="120">
        <f t="shared" si="42"/>
        <v>0.0018140046296296307</v>
      </c>
      <c r="K209" s="99">
        <v>2</v>
      </c>
      <c r="L209" s="99"/>
      <c r="M209" s="99"/>
      <c r="N209" s="99"/>
      <c r="O209" s="99"/>
      <c r="P209" s="99"/>
      <c r="Q209" s="99"/>
      <c r="R209" s="99"/>
      <c r="S209" s="99">
        <v>2</v>
      </c>
      <c r="T209" s="99"/>
      <c r="U209" s="99"/>
      <c r="V209" s="99"/>
      <c r="W209" s="99"/>
      <c r="X209" s="99">
        <v>2</v>
      </c>
      <c r="Y209" s="99"/>
      <c r="Z209" s="99">
        <v>2</v>
      </c>
      <c r="AA209" s="99"/>
      <c r="AB209" s="99"/>
      <c r="AC209" s="105">
        <f t="shared" si="43"/>
        <v>8</v>
      </c>
      <c r="AD209" s="106">
        <v>156.73</v>
      </c>
      <c r="AE209" s="121">
        <f t="shared" si="44"/>
        <v>164.73</v>
      </c>
      <c r="AF209" s="104">
        <v>0.022863194444444446</v>
      </c>
      <c r="AG209" s="104">
        <v>0.020869328703703702</v>
      </c>
      <c r="AH209" s="107">
        <f t="shared" si="45"/>
        <v>0.001993865740740744</v>
      </c>
      <c r="AI209" s="99"/>
      <c r="AJ209" s="99"/>
      <c r="AK209" s="99"/>
      <c r="AL209" s="99"/>
      <c r="AM209" s="99"/>
      <c r="AN209" s="99"/>
      <c r="AO209" s="99"/>
      <c r="AP209" s="99">
        <v>2</v>
      </c>
      <c r="AQ209" s="99">
        <v>2</v>
      </c>
      <c r="AR209" s="99"/>
      <c r="AS209" s="99"/>
      <c r="AT209" s="99">
        <v>2</v>
      </c>
      <c r="AU209" s="99"/>
      <c r="AV209" s="99">
        <v>2</v>
      </c>
      <c r="AW209" s="99">
        <v>2</v>
      </c>
      <c r="AX209" s="99"/>
      <c r="AY209" s="99">
        <v>2</v>
      </c>
      <c r="AZ209" s="99"/>
      <c r="BA209" s="105">
        <f t="shared" si="46"/>
        <v>12</v>
      </c>
      <c r="BB209" s="106">
        <v>172.27</v>
      </c>
      <c r="BC209" s="121">
        <f t="shared" si="47"/>
        <v>184.27</v>
      </c>
      <c r="BD209" s="112">
        <f t="shared" si="48"/>
        <v>164.73</v>
      </c>
      <c r="BE209" s="111">
        <v>14</v>
      </c>
    </row>
    <row r="210" spans="1:57" ht="29.25" customHeight="1">
      <c r="A210" s="111">
        <v>15</v>
      </c>
      <c r="B210" s="108" t="s">
        <v>67</v>
      </c>
      <c r="C210" s="100">
        <v>230</v>
      </c>
      <c r="D210" s="134" t="s">
        <v>163</v>
      </c>
      <c r="E210" s="134" t="s">
        <v>164</v>
      </c>
      <c r="F210" s="176" t="s">
        <v>174</v>
      </c>
      <c r="G210" s="177" t="s">
        <v>165</v>
      </c>
      <c r="H210" s="104">
        <v>0.001979513888888889</v>
      </c>
      <c r="I210" s="104">
        <v>5.682870370370371E-05</v>
      </c>
      <c r="J210" s="120">
        <f t="shared" si="42"/>
        <v>0.0019226851851851855</v>
      </c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105">
        <f t="shared" si="43"/>
        <v>0</v>
      </c>
      <c r="AD210" s="106">
        <v>166.12</v>
      </c>
      <c r="AE210" s="121">
        <f t="shared" si="44"/>
        <v>166.12</v>
      </c>
      <c r="AF210" s="104">
        <v>0.013165162037037036</v>
      </c>
      <c r="AG210" s="104">
        <v>0.011147222222222223</v>
      </c>
      <c r="AH210" s="107">
        <f t="shared" si="45"/>
        <v>0.0020179398148148127</v>
      </c>
      <c r="AI210" s="99"/>
      <c r="AJ210" s="99"/>
      <c r="AK210" s="99"/>
      <c r="AL210" s="99"/>
      <c r="AM210" s="99">
        <v>2</v>
      </c>
      <c r="AN210" s="99"/>
      <c r="AO210" s="99"/>
      <c r="AP210" s="99">
        <v>2</v>
      </c>
      <c r="AQ210" s="99"/>
      <c r="AR210" s="99">
        <v>2</v>
      </c>
      <c r="AS210" s="99"/>
      <c r="AT210" s="99">
        <v>2</v>
      </c>
      <c r="AU210" s="99"/>
      <c r="AV210" s="99"/>
      <c r="AW210" s="99"/>
      <c r="AX210" s="99"/>
      <c r="AY210" s="99"/>
      <c r="AZ210" s="99"/>
      <c r="BA210" s="105">
        <f t="shared" si="46"/>
        <v>8</v>
      </c>
      <c r="BB210" s="106">
        <v>174.35</v>
      </c>
      <c r="BC210" s="121">
        <f t="shared" si="47"/>
        <v>182.35</v>
      </c>
      <c r="BD210" s="112">
        <f t="shared" si="48"/>
        <v>166.12</v>
      </c>
      <c r="BE210" s="111">
        <v>15</v>
      </c>
    </row>
    <row r="211" spans="1:57" ht="29.25" customHeight="1">
      <c r="A211" s="111">
        <v>16</v>
      </c>
      <c r="B211" s="101" t="s">
        <v>67</v>
      </c>
      <c r="C211" s="100">
        <v>217</v>
      </c>
      <c r="D211" s="133" t="s">
        <v>206</v>
      </c>
      <c r="E211" s="133" t="s">
        <v>189</v>
      </c>
      <c r="F211" s="176" t="s">
        <v>5</v>
      </c>
      <c r="G211" s="177" t="s">
        <v>175</v>
      </c>
      <c r="H211" s="107">
        <v>0.029768402777777783</v>
      </c>
      <c r="I211" s="107">
        <v>0.027802662037037042</v>
      </c>
      <c r="J211" s="120">
        <f t="shared" si="42"/>
        <v>0.00196574074074074</v>
      </c>
      <c r="K211" s="99"/>
      <c r="L211" s="99">
        <v>2</v>
      </c>
      <c r="M211" s="99"/>
      <c r="N211" s="99"/>
      <c r="O211" s="99"/>
      <c r="P211" s="99"/>
      <c r="Q211" s="99"/>
      <c r="R211" s="99">
        <v>2</v>
      </c>
      <c r="S211" s="99"/>
      <c r="T211" s="99"/>
      <c r="U211" s="99"/>
      <c r="V211" s="99"/>
      <c r="W211" s="99"/>
      <c r="X211" s="99"/>
      <c r="Y211" s="99"/>
      <c r="Z211" s="99"/>
      <c r="AA211" s="99">
        <v>2</v>
      </c>
      <c r="AB211" s="99"/>
      <c r="AC211" s="105">
        <f t="shared" si="43"/>
        <v>6</v>
      </c>
      <c r="AD211" s="105">
        <v>169.84</v>
      </c>
      <c r="AE211" s="121">
        <f t="shared" si="44"/>
        <v>175.84</v>
      </c>
      <c r="AF211" s="104">
        <v>0.0394369212962963</v>
      </c>
      <c r="AG211" s="104">
        <v>0.037557986111111115</v>
      </c>
      <c r="AH211" s="107">
        <f t="shared" si="45"/>
        <v>0.0018789351851851849</v>
      </c>
      <c r="AI211" s="99"/>
      <c r="AJ211" s="99"/>
      <c r="AK211" s="99"/>
      <c r="AL211" s="99">
        <v>2</v>
      </c>
      <c r="AM211" s="99"/>
      <c r="AN211" s="99"/>
      <c r="AO211" s="99"/>
      <c r="AP211" s="99">
        <v>2</v>
      </c>
      <c r="AQ211" s="99"/>
      <c r="AR211" s="99"/>
      <c r="AS211" s="99"/>
      <c r="AT211" s="99"/>
      <c r="AU211" s="99"/>
      <c r="AV211" s="99"/>
      <c r="AW211" s="99"/>
      <c r="AX211" s="99"/>
      <c r="AY211" s="99"/>
      <c r="AZ211" s="99"/>
      <c r="BA211" s="105">
        <f t="shared" si="46"/>
        <v>4</v>
      </c>
      <c r="BB211" s="106">
        <v>162.34</v>
      </c>
      <c r="BC211" s="121">
        <f t="shared" si="47"/>
        <v>166.34</v>
      </c>
      <c r="BD211" s="112">
        <f t="shared" si="48"/>
        <v>166.34</v>
      </c>
      <c r="BE211" s="111">
        <v>16</v>
      </c>
    </row>
    <row r="212" spans="1:57" ht="29.25" customHeight="1">
      <c r="A212" s="111">
        <v>17</v>
      </c>
      <c r="B212" s="130" t="s">
        <v>67</v>
      </c>
      <c r="C212" s="100">
        <v>215</v>
      </c>
      <c r="D212" s="137" t="s">
        <v>241</v>
      </c>
      <c r="E212" s="137" t="s">
        <v>242</v>
      </c>
      <c r="F212" s="178" t="s">
        <v>174</v>
      </c>
      <c r="G212" s="178" t="s">
        <v>243</v>
      </c>
      <c r="H212" s="107">
        <v>0.02708113425925926</v>
      </c>
      <c r="I212" s="107">
        <v>0.02502222222222222</v>
      </c>
      <c r="J212" s="120">
        <f t="shared" si="42"/>
        <v>0.0020589120370370396</v>
      </c>
      <c r="K212" s="99"/>
      <c r="L212" s="99"/>
      <c r="M212" s="99"/>
      <c r="N212" s="99"/>
      <c r="O212" s="99"/>
      <c r="P212" s="99"/>
      <c r="Q212" s="99">
        <v>2</v>
      </c>
      <c r="R212" s="99">
        <v>2</v>
      </c>
      <c r="S212" s="99"/>
      <c r="T212" s="99"/>
      <c r="U212" s="99">
        <v>2</v>
      </c>
      <c r="V212" s="99"/>
      <c r="W212" s="99"/>
      <c r="X212" s="99"/>
      <c r="Y212" s="99"/>
      <c r="Z212" s="99"/>
      <c r="AA212" s="99"/>
      <c r="AB212" s="99"/>
      <c r="AC212" s="105">
        <f t="shared" si="43"/>
        <v>6</v>
      </c>
      <c r="AD212" s="105">
        <v>177.89</v>
      </c>
      <c r="AE212" s="121">
        <f t="shared" si="44"/>
        <v>183.89</v>
      </c>
      <c r="AF212" s="104">
        <v>0.036706481481481486</v>
      </c>
      <c r="AG212" s="104">
        <v>0.034747106481481486</v>
      </c>
      <c r="AH212" s="107">
        <f t="shared" si="45"/>
        <v>0.0019593749999999993</v>
      </c>
      <c r="AI212" s="99"/>
      <c r="AJ212" s="99"/>
      <c r="AK212" s="99"/>
      <c r="AL212" s="99"/>
      <c r="AM212" s="99"/>
      <c r="AN212" s="99"/>
      <c r="AO212" s="99"/>
      <c r="AP212" s="99">
        <v>2</v>
      </c>
      <c r="AQ212" s="99"/>
      <c r="AR212" s="99"/>
      <c r="AS212" s="99">
        <v>2</v>
      </c>
      <c r="AT212" s="99"/>
      <c r="AU212" s="99"/>
      <c r="AV212" s="99"/>
      <c r="AW212" s="99"/>
      <c r="AX212" s="99"/>
      <c r="AY212" s="99">
        <v>2</v>
      </c>
      <c r="AZ212" s="99"/>
      <c r="BA212" s="105">
        <f t="shared" si="46"/>
        <v>6</v>
      </c>
      <c r="BB212" s="106">
        <v>169.29</v>
      </c>
      <c r="BC212" s="121">
        <f t="shared" si="47"/>
        <v>175.29</v>
      </c>
      <c r="BD212" s="112">
        <f t="shared" si="48"/>
        <v>175.29</v>
      </c>
      <c r="BE212" s="111">
        <v>17</v>
      </c>
    </row>
    <row r="213" spans="1:57" ht="29.25" customHeight="1">
      <c r="A213" s="111">
        <v>18</v>
      </c>
      <c r="B213" s="101" t="s">
        <v>67</v>
      </c>
      <c r="C213" s="100">
        <v>216</v>
      </c>
      <c r="D213" s="133" t="s">
        <v>216</v>
      </c>
      <c r="E213" s="133" t="s">
        <v>217</v>
      </c>
      <c r="F213" s="176" t="s">
        <v>5</v>
      </c>
      <c r="G213" s="177" t="s">
        <v>218</v>
      </c>
      <c r="H213" s="107">
        <v>0.02836701388888889</v>
      </c>
      <c r="I213" s="107">
        <v>0.026420833333333334</v>
      </c>
      <c r="J213" s="120">
        <f t="shared" si="42"/>
        <v>0.0019461805555555552</v>
      </c>
      <c r="K213" s="99">
        <v>2</v>
      </c>
      <c r="L213" s="99"/>
      <c r="M213" s="99"/>
      <c r="N213" s="99"/>
      <c r="O213" s="99"/>
      <c r="P213" s="99"/>
      <c r="Q213" s="99">
        <v>2</v>
      </c>
      <c r="R213" s="99"/>
      <c r="S213" s="99"/>
      <c r="T213" s="99"/>
      <c r="U213" s="99"/>
      <c r="V213" s="99"/>
      <c r="W213" s="99"/>
      <c r="X213" s="99">
        <v>2</v>
      </c>
      <c r="Y213" s="99"/>
      <c r="Z213" s="99">
        <v>2</v>
      </c>
      <c r="AA213" s="99"/>
      <c r="AB213" s="99"/>
      <c r="AC213" s="105">
        <f t="shared" si="43"/>
        <v>8</v>
      </c>
      <c r="AD213" s="105">
        <v>168.15</v>
      </c>
      <c r="AE213" s="121">
        <f t="shared" si="44"/>
        <v>176.15</v>
      </c>
      <c r="AF213" s="104">
        <v>0.03808923611111111</v>
      </c>
      <c r="AG213" s="104">
        <v>0.036148842592592594</v>
      </c>
      <c r="AH213" s="107">
        <f t="shared" si="45"/>
        <v>0.0019403935185185184</v>
      </c>
      <c r="AI213" s="99"/>
      <c r="AJ213" s="99"/>
      <c r="AK213" s="99"/>
      <c r="AL213" s="99"/>
      <c r="AM213" s="99">
        <v>2</v>
      </c>
      <c r="AN213" s="99">
        <v>2</v>
      </c>
      <c r="AO213" s="99"/>
      <c r="AP213" s="99">
        <v>2</v>
      </c>
      <c r="AQ213" s="99"/>
      <c r="AR213" s="99"/>
      <c r="AS213" s="99"/>
      <c r="AT213" s="99"/>
      <c r="AU213" s="99"/>
      <c r="AV213" s="99"/>
      <c r="AW213" s="99"/>
      <c r="AX213" s="99">
        <v>2</v>
      </c>
      <c r="AY213" s="99"/>
      <c r="AZ213" s="99"/>
      <c r="BA213" s="105">
        <f t="shared" si="46"/>
        <v>8</v>
      </c>
      <c r="BB213" s="106">
        <v>167.65</v>
      </c>
      <c r="BC213" s="121">
        <f t="shared" si="47"/>
        <v>175.65</v>
      </c>
      <c r="BD213" s="112">
        <f t="shared" si="48"/>
        <v>175.65</v>
      </c>
      <c r="BE213" s="111">
        <v>18</v>
      </c>
    </row>
    <row r="214" spans="1:57" ht="29.25" customHeight="1">
      <c r="A214" s="111">
        <v>19</v>
      </c>
      <c r="B214" s="119" t="s">
        <v>67</v>
      </c>
      <c r="C214" s="100">
        <v>239</v>
      </c>
      <c r="D214" s="134" t="s">
        <v>277</v>
      </c>
      <c r="E214" s="134" t="s">
        <v>226</v>
      </c>
      <c r="F214" s="176" t="s">
        <v>3</v>
      </c>
      <c r="G214" s="177" t="s">
        <v>227</v>
      </c>
      <c r="H214" s="107">
        <v>0.014487962962962961</v>
      </c>
      <c r="I214" s="107">
        <v>0.012522106481481483</v>
      </c>
      <c r="J214" s="120">
        <f t="shared" si="42"/>
        <v>0.001965856481481478</v>
      </c>
      <c r="K214" s="99"/>
      <c r="L214" s="99">
        <v>2</v>
      </c>
      <c r="M214" s="99"/>
      <c r="N214" s="99">
        <v>2</v>
      </c>
      <c r="O214" s="99">
        <v>2</v>
      </c>
      <c r="P214" s="99"/>
      <c r="Q214" s="99">
        <v>2</v>
      </c>
      <c r="R214" s="99"/>
      <c r="S214" s="99"/>
      <c r="T214" s="99"/>
      <c r="U214" s="99">
        <v>2</v>
      </c>
      <c r="V214" s="99"/>
      <c r="W214" s="99"/>
      <c r="X214" s="99"/>
      <c r="Y214" s="99"/>
      <c r="Z214" s="99"/>
      <c r="AA214" s="99"/>
      <c r="AB214" s="99"/>
      <c r="AC214" s="105">
        <f t="shared" si="43"/>
        <v>10</v>
      </c>
      <c r="AD214" s="106">
        <v>169.85</v>
      </c>
      <c r="AE214" s="121">
        <f t="shared" si="44"/>
        <v>179.85</v>
      </c>
      <c r="AF214" s="104">
        <v>0.024320138888888888</v>
      </c>
      <c r="AG214" s="104">
        <v>0.022272453703703704</v>
      </c>
      <c r="AH214" s="107">
        <f t="shared" si="45"/>
        <v>0.0020476851851851836</v>
      </c>
      <c r="AI214" s="99"/>
      <c r="AJ214" s="99">
        <v>2</v>
      </c>
      <c r="AK214" s="99"/>
      <c r="AL214" s="99">
        <v>2</v>
      </c>
      <c r="AM214" s="99"/>
      <c r="AN214" s="99">
        <v>2</v>
      </c>
      <c r="AO214" s="99"/>
      <c r="AP214" s="99">
        <v>2</v>
      </c>
      <c r="AQ214" s="99">
        <v>2</v>
      </c>
      <c r="AR214" s="99">
        <v>2</v>
      </c>
      <c r="AS214" s="99"/>
      <c r="AT214" s="99">
        <v>2</v>
      </c>
      <c r="AU214" s="99"/>
      <c r="AV214" s="99"/>
      <c r="AW214" s="99">
        <v>2</v>
      </c>
      <c r="AX214" s="99"/>
      <c r="AY214" s="99"/>
      <c r="AZ214" s="99"/>
      <c r="BA214" s="105">
        <f t="shared" si="46"/>
        <v>16</v>
      </c>
      <c r="BB214" s="106">
        <v>176.92</v>
      </c>
      <c r="BC214" s="121">
        <f t="shared" si="47"/>
        <v>192.92</v>
      </c>
      <c r="BD214" s="112">
        <f t="shared" si="48"/>
        <v>179.85</v>
      </c>
      <c r="BE214" s="111">
        <v>19</v>
      </c>
    </row>
    <row r="215" spans="1:57" ht="29.25" customHeight="1">
      <c r="A215" s="111">
        <v>20</v>
      </c>
      <c r="B215" s="101" t="s">
        <v>67</v>
      </c>
      <c r="C215" s="100">
        <v>234</v>
      </c>
      <c r="D215" s="133" t="s">
        <v>207</v>
      </c>
      <c r="E215" s="133" t="s">
        <v>188</v>
      </c>
      <c r="F215" s="176" t="s">
        <v>5</v>
      </c>
      <c r="G215" s="177" t="s">
        <v>215</v>
      </c>
      <c r="H215" s="107">
        <v>0.007567824074074074</v>
      </c>
      <c r="I215" s="107">
        <v>0.005589351851851852</v>
      </c>
      <c r="J215" s="120">
        <f t="shared" si="42"/>
        <v>0.0019784722222222217</v>
      </c>
      <c r="K215" s="99">
        <v>2</v>
      </c>
      <c r="L215" s="99">
        <v>2</v>
      </c>
      <c r="M215" s="99"/>
      <c r="N215" s="99">
        <v>2</v>
      </c>
      <c r="O215" s="99"/>
      <c r="P215" s="99"/>
      <c r="Q215" s="99"/>
      <c r="R215" s="99">
        <v>2</v>
      </c>
      <c r="S215" s="99"/>
      <c r="T215" s="99">
        <v>2</v>
      </c>
      <c r="U215" s="99"/>
      <c r="V215" s="99"/>
      <c r="W215" s="99"/>
      <c r="X215" s="99">
        <v>2</v>
      </c>
      <c r="Y215" s="99"/>
      <c r="Z215" s="99"/>
      <c r="AA215" s="99">
        <v>50</v>
      </c>
      <c r="AB215" s="99"/>
      <c r="AC215" s="105">
        <f t="shared" si="43"/>
        <v>62</v>
      </c>
      <c r="AD215" s="106">
        <v>170.94</v>
      </c>
      <c r="AE215" s="121">
        <f t="shared" si="44"/>
        <v>232.94</v>
      </c>
      <c r="AF215" s="104">
        <v>0.018693287037037036</v>
      </c>
      <c r="AG215" s="104">
        <v>0.01668263888888889</v>
      </c>
      <c r="AH215" s="107">
        <f t="shared" si="45"/>
        <v>0.002010648148148147</v>
      </c>
      <c r="AI215" s="99"/>
      <c r="AJ215" s="99"/>
      <c r="AK215" s="99">
        <v>2</v>
      </c>
      <c r="AL215" s="99"/>
      <c r="AM215" s="99"/>
      <c r="AN215" s="99">
        <v>2</v>
      </c>
      <c r="AO215" s="99">
        <v>2</v>
      </c>
      <c r="AP215" s="99">
        <v>2</v>
      </c>
      <c r="AQ215" s="99"/>
      <c r="AR215" s="99"/>
      <c r="AS215" s="99"/>
      <c r="AT215" s="99"/>
      <c r="AU215" s="99"/>
      <c r="AV215" s="99"/>
      <c r="AW215" s="99"/>
      <c r="AX215" s="99"/>
      <c r="AY215" s="99"/>
      <c r="AZ215" s="99"/>
      <c r="BA215" s="105">
        <f t="shared" si="46"/>
        <v>8</v>
      </c>
      <c r="BB215" s="106">
        <v>173.72</v>
      </c>
      <c r="BC215" s="121">
        <f t="shared" si="47"/>
        <v>181.72</v>
      </c>
      <c r="BD215" s="112">
        <f t="shared" si="48"/>
        <v>181.72</v>
      </c>
      <c r="BE215" s="111">
        <v>20</v>
      </c>
    </row>
    <row r="216" spans="1:57" ht="29.25" customHeight="1">
      <c r="A216" s="111">
        <v>21</v>
      </c>
      <c r="B216" s="101" t="s">
        <v>67</v>
      </c>
      <c r="C216" s="100">
        <v>225</v>
      </c>
      <c r="D216" s="133" t="s">
        <v>292</v>
      </c>
      <c r="E216" s="133" t="s">
        <v>209</v>
      </c>
      <c r="F216" s="176" t="s">
        <v>5</v>
      </c>
      <c r="G216" s="177" t="s">
        <v>214</v>
      </c>
      <c r="H216" s="107">
        <v>0.0381400462962963</v>
      </c>
      <c r="I216" s="107">
        <v>0.03613229166666667</v>
      </c>
      <c r="J216" s="120">
        <f t="shared" si="42"/>
        <v>0.0020077546296296267</v>
      </c>
      <c r="K216" s="99"/>
      <c r="L216" s="99"/>
      <c r="M216" s="99">
        <v>2</v>
      </c>
      <c r="N216" s="99"/>
      <c r="O216" s="99"/>
      <c r="P216" s="99">
        <v>2</v>
      </c>
      <c r="Q216" s="99"/>
      <c r="R216" s="99">
        <v>2</v>
      </c>
      <c r="S216" s="99"/>
      <c r="T216" s="99">
        <v>2</v>
      </c>
      <c r="U216" s="99"/>
      <c r="V216" s="99"/>
      <c r="W216" s="99"/>
      <c r="X216" s="99">
        <v>2</v>
      </c>
      <c r="Y216" s="99"/>
      <c r="Z216" s="99">
        <v>2</v>
      </c>
      <c r="AA216" s="99"/>
      <c r="AB216" s="99"/>
      <c r="AC216" s="105">
        <f t="shared" si="43"/>
        <v>12</v>
      </c>
      <c r="AD216" s="105">
        <v>173.47</v>
      </c>
      <c r="AE216" s="121">
        <f t="shared" si="44"/>
        <v>185.47</v>
      </c>
      <c r="AF216" s="104">
        <v>0.0061525462962962974</v>
      </c>
      <c r="AG216" s="104">
        <v>0.004196527777777777</v>
      </c>
      <c r="AH216" s="107">
        <f t="shared" si="45"/>
        <v>0.00195601851851852</v>
      </c>
      <c r="AI216" s="99"/>
      <c r="AJ216" s="99">
        <v>2</v>
      </c>
      <c r="AK216" s="99"/>
      <c r="AL216" s="99"/>
      <c r="AM216" s="99">
        <v>2</v>
      </c>
      <c r="AN216" s="99">
        <v>2</v>
      </c>
      <c r="AO216" s="99"/>
      <c r="AP216" s="99">
        <v>2</v>
      </c>
      <c r="AQ216" s="99"/>
      <c r="AR216" s="99">
        <v>2</v>
      </c>
      <c r="AS216" s="99"/>
      <c r="AT216" s="99"/>
      <c r="AU216" s="99"/>
      <c r="AV216" s="99">
        <v>2</v>
      </c>
      <c r="AW216" s="99"/>
      <c r="AX216" s="99">
        <v>2</v>
      </c>
      <c r="AY216" s="99">
        <v>2</v>
      </c>
      <c r="AZ216" s="99"/>
      <c r="BA216" s="105">
        <f t="shared" si="46"/>
        <v>16</v>
      </c>
      <c r="BB216" s="106">
        <v>169</v>
      </c>
      <c r="BC216" s="121">
        <f t="shared" si="47"/>
        <v>185</v>
      </c>
      <c r="BD216" s="112">
        <f t="shared" si="48"/>
        <v>185</v>
      </c>
      <c r="BE216" s="111">
        <v>21</v>
      </c>
    </row>
    <row r="217" spans="1:57" ht="29.25" customHeight="1">
      <c r="A217" s="111">
        <v>22</v>
      </c>
      <c r="B217" s="101" t="s">
        <v>67</v>
      </c>
      <c r="C217" s="100">
        <v>243</v>
      </c>
      <c r="D217" s="133" t="s">
        <v>208</v>
      </c>
      <c r="E217" s="133" t="s">
        <v>209</v>
      </c>
      <c r="F217" s="176" t="s">
        <v>5</v>
      </c>
      <c r="G217" s="177" t="s">
        <v>7</v>
      </c>
      <c r="H217" s="104">
        <v>0.020112962962962964</v>
      </c>
      <c r="I217" s="104">
        <v>0.018086111111111112</v>
      </c>
      <c r="J217" s="120">
        <f t="shared" si="42"/>
        <v>0.0020268518518518526</v>
      </c>
      <c r="K217" s="99"/>
      <c r="L217" s="99">
        <v>2</v>
      </c>
      <c r="M217" s="99">
        <v>2</v>
      </c>
      <c r="N217" s="99"/>
      <c r="O217" s="99"/>
      <c r="P217" s="99">
        <v>2</v>
      </c>
      <c r="Q217" s="99"/>
      <c r="R217" s="99">
        <v>2</v>
      </c>
      <c r="S217" s="99"/>
      <c r="T217" s="99">
        <v>2</v>
      </c>
      <c r="U217" s="99">
        <v>2</v>
      </c>
      <c r="V217" s="99">
        <v>2</v>
      </c>
      <c r="W217" s="99"/>
      <c r="X217" s="99">
        <v>2</v>
      </c>
      <c r="Y217" s="99"/>
      <c r="Z217" s="99"/>
      <c r="AA217" s="99">
        <v>2</v>
      </c>
      <c r="AB217" s="99">
        <v>2</v>
      </c>
      <c r="AC217" s="105">
        <f t="shared" si="43"/>
        <v>20</v>
      </c>
      <c r="AD217" s="106">
        <v>175.12</v>
      </c>
      <c r="AE217" s="121">
        <f t="shared" si="44"/>
        <v>195.12</v>
      </c>
      <c r="AF217" s="104">
        <v>0.03141342592592593</v>
      </c>
      <c r="AG217" s="104">
        <v>0.02919618055555555</v>
      </c>
      <c r="AH217" s="107">
        <f t="shared" si="45"/>
        <v>0.0022172453703703764</v>
      </c>
      <c r="AI217" s="99">
        <v>2</v>
      </c>
      <c r="AJ217" s="99">
        <v>2</v>
      </c>
      <c r="AK217" s="99">
        <v>2</v>
      </c>
      <c r="AL217" s="99"/>
      <c r="AM217" s="99"/>
      <c r="AN217" s="99">
        <v>2</v>
      </c>
      <c r="AO217" s="99">
        <v>2</v>
      </c>
      <c r="AP217" s="99">
        <v>2</v>
      </c>
      <c r="AQ217" s="99">
        <v>2</v>
      </c>
      <c r="AR217" s="99">
        <v>2</v>
      </c>
      <c r="AS217" s="99">
        <v>2</v>
      </c>
      <c r="AT217" s="99">
        <v>2</v>
      </c>
      <c r="AU217" s="99"/>
      <c r="AV217" s="99">
        <v>2</v>
      </c>
      <c r="AW217" s="99"/>
      <c r="AX217" s="99"/>
      <c r="AY217" s="99">
        <v>2</v>
      </c>
      <c r="AZ217" s="99"/>
      <c r="BA217" s="105">
        <f t="shared" si="46"/>
        <v>24</v>
      </c>
      <c r="BB217" s="106">
        <v>191.57</v>
      </c>
      <c r="BC217" s="121">
        <f t="shared" si="47"/>
        <v>215.57</v>
      </c>
      <c r="BD217" s="112">
        <f t="shared" si="48"/>
        <v>195.12</v>
      </c>
      <c r="BE217" s="111">
        <v>22</v>
      </c>
    </row>
    <row r="218" spans="1:57" ht="44.25" customHeight="1">
      <c r="A218" s="331" t="s">
        <v>303</v>
      </c>
      <c r="B218" s="331"/>
      <c r="C218" s="331"/>
      <c r="D218" s="331"/>
      <c r="E218" s="331"/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31"/>
      <c r="W218" s="331"/>
      <c r="X218" s="331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  <c r="AX218" s="331"/>
      <c r="AY218" s="331"/>
      <c r="AZ218" s="331"/>
      <c r="BA218" s="331"/>
      <c r="BB218" s="331"/>
      <c r="BC218" s="331"/>
      <c r="BD218" s="331"/>
      <c r="BE218" s="331"/>
    </row>
    <row r="219" spans="1:57" ht="18.75" customHeight="1">
      <c r="A219" s="332" t="s">
        <v>304</v>
      </c>
      <c r="B219" s="332"/>
      <c r="C219" s="332"/>
      <c r="D219" s="332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332"/>
      <c r="U219" s="332"/>
      <c r="V219" s="332"/>
      <c r="W219" s="332"/>
      <c r="X219" s="332"/>
      <c r="Y219" s="332"/>
      <c r="Z219" s="332"/>
      <c r="AA219" s="332"/>
      <c r="AB219" s="332"/>
      <c r="AC219" s="332"/>
      <c r="AD219" s="332"/>
      <c r="AE219" s="332"/>
      <c r="AF219" s="332"/>
      <c r="AG219" s="332"/>
      <c r="AH219" s="332"/>
      <c r="AI219" s="332"/>
      <c r="AJ219" s="332"/>
      <c r="AK219" s="332"/>
      <c r="AL219" s="332"/>
      <c r="AM219" s="332"/>
      <c r="AN219" s="332"/>
      <c r="AO219" s="332"/>
      <c r="AP219" s="332"/>
      <c r="AQ219" s="332"/>
      <c r="AR219" s="332"/>
      <c r="AS219" s="332"/>
      <c r="AT219" s="332"/>
      <c r="AU219" s="332"/>
      <c r="AV219" s="332"/>
      <c r="AW219" s="332"/>
      <c r="AX219" s="332"/>
      <c r="AY219" s="332"/>
      <c r="AZ219" s="332"/>
      <c r="BA219" s="332"/>
      <c r="BB219" s="332"/>
      <c r="BC219" s="332"/>
      <c r="BD219" s="332"/>
      <c r="BE219" s="332"/>
    </row>
    <row r="220" spans="1:57" ht="20.25" customHeight="1">
      <c r="A220" s="333" t="s">
        <v>296</v>
      </c>
      <c r="B220" s="333"/>
      <c r="C220" s="333"/>
      <c r="D220" s="333"/>
      <c r="E220" s="333"/>
      <c r="F220" s="333"/>
      <c r="G220" s="333"/>
      <c r="H220" s="333"/>
      <c r="I220" s="333"/>
      <c r="J220" s="333"/>
      <c r="K220" s="333"/>
      <c r="L220" s="333"/>
      <c r="M220" s="333"/>
      <c r="N220" s="333"/>
      <c r="O220" s="333"/>
      <c r="P220" s="333"/>
      <c r="Q220" s="333"/>
      <c r="R220" s="333"/>
      <c r="S220" s="333"/>
      <c r="T220" s="333"/>
      <c r="U220" s="333"/>
      <c r="V220" s="333"/>
      <c r="W220" s="333"/>
      <c r="X220" s="333"/>
      <c r="Y220" s="333"/>
      <c r="Z220" s="333"/>
      <c r="AA220" s="333"/>
      <c r="AB220" s="333"/>
      <c r="AC220" s="333"/>
      <c r="AD220" s="333"/>
      <c r="AE220" s="333"/>
      <c r="AF220" s="333"/>
      <c r="AG220" s="333"/>
      <c r="AH220" s="333"/>
      <c r="AI220" s="333"/>
      <c r="AJ220" s="333"/>
      <c r="AK220" s="333"/>
      <c r="AL220" s="333"/>
      <c r="AM220" s="333"/>
      <c r="AN220" s="333"/>
      <c r="AO220" s="333"/>
      <c r="AP220" s="333"/>
      <c r="AQ220" s="333"/>
      <c r="AR220" s="333"/>
      <c r="AS220" s="333"/>
      <c r="AT220" s="333"/>
      <c r="AU220" s="333"/>
      <c r="AV220" s="333"/>
      <c r="AW220" s="333"/>
      <c r="AX220" s="333"/>
      <c r="AY220" s="333"/>
      <c r="AZ220" s="333"/>
      <c r="BA220" s="333"/>
      <c r="BB220" s="333"/>
      <c r="BC220" s="333"/>
      <c r="BD220" s="333"/>
      <c r="BE220" s="333"/>
    </row>
    <row r="221" spans="1:58" s="82" customFormat="1" ht="16.5" customHeight="1">
      <c r="A221" s="333" t="s">
        <v>306</v>
      </c>
      <c r="B221" s="333"/>
      <c r="C221" s="333"/>
      <c r="D221" s="333"/>
      <c r="E221" s="333"/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  <c r="Q221" s="333"/>
      <c r="R221" s="333"/>
      <c r="S221" s="333"/>
      <c r="T221" s="333"/>
      <c r="U221" s="333"/>
      <c r="V221" s="333"/>
      <c r="W221" s="333"/>
      <c r="X221" s="333"/>
      <c r="Y221" s="333"/>
      <c r="Z221" s="333"/>
      <c r="AA221" s="333"/>
      <c r="AB221" s="333"/>
      <c r="AC221" s="333"/>
      <c r="AD221" s="333"/>
      <c r="AE221" s="333"/>
      <c r="AF221" s="333"/>
      <c r="AG221" s="333"/>
      <c r="AH221" s="333"/>
      <c r="AI221" s="333"/>
      <c r="AJ221" s="333"/>
      <c r="AK221" s="333"/>
      <c r="AL221" s="333"/>
      <c r="AM221" s="333"/>
      <c r="AN221" s="333"/>
      <c r="AO221" s="333"/>
      <c r="AP221" s="333"/>
      <c r="AQ221" s="333"/>
      <c r="AR221" s="333"/>
      <c r="AS221" s="333"/>
      <c r="AT221" s="333"/>
      <c r="AU221" s="333"/>
      <c r="AV221" s="333"/>
      <c r="AW221" s="333"/>
      <c r="AX221" s="333"/>
      <c r="AY221" s="333"/>
      <c r="AZ221" s="333"/>
      <c r="BA221" s="333"/>
      <c r="BB221" s="333"/>
      <c r="BC221" s="333"/>
      <c r="BD221" s="333"/>
      <c r="BE221" s="333"/>
      <c r="BF221" s="151"/>
    </row>
    <row r="222" spans="1:58" s="82" customFormat="1" ht="15.75" customHeight="1">
      <c r="A222" s="333" t="s">
        <v>305</v>
      </c>
      <c r="B222" s="333"/>
      <c r="C222" s="333"/>
      <c r="D222" s="333"/>
      <c r="E222" s="333"/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333"/>
      <c r="Q222" s="333"/>
      <c r="R222" s="333"/>
      <c r="S222" s="333"/>
      <c r="T222" s="333"/>
      <c r="U222" s="333"/>
      <c r="V222" s="333"/>
      <c r="W222" s="333"/>
      <c r="X222" s="333"/>
      <c r="Y222" s="333"/>
      <c r="Z222" s="333"/>
      <c r="AA222" s="333"/>
      <c r="AB222" s="333"/>
      <c r="AC222" s="333"/>
      <c r="AD222" s="333"/>
      <c r="AE222" s="333"/>
      <c r="AF222" s="333"/>
      <c r="AG222" s="333"/>
      <c r="AH222" s="333"/>
      <c r="AI222" s="333"/>
      <c r="AJ222" s="333"/>
      <c r="AK222" s="333"/>
      <c r="AL222" s="333"/>
      <c r="AM222" s="333"/>
      <c r="AN222" s="333"/>
      <c r="AO222" s="333"/>
      <c r="AP222" s="333"/>
      <c r="AQ222" s="333"/>
      <c r="AR222" s="333"/>
      <c r="AS222" s="333"/>
      <c r="AT222" s="333"/>
      <c r="AU222" s="333"/>
      <c r="AV222" s="333"/>
      <c r="AW222" s="333"/>
      <c r="AX222" s="333"/>
      <c r="AY222" s="333"/>
      <c r="AZ222" s="333"/>
      <c r="BA222" s="333"/>
      <c r="BB222" s="333"/>
      <c r="BC222" s="333"/>
      <c r="BD222" s="333"/>
      <c r="BE222" s="333"/>
      <c r="BF222" s="151"/>
    </row>
    <row r="223" spans="1:57" ht="15" customHeight="1">
      <c r="A223" s="403" t="s">
        <v>309</v>
      </c>
      <c r="B223" s="403"/>
      <c r="C223" s="403"/>
      <c r="D223" s="403"/>
      <c r="E223" s="403"/>
      <c r="F223" s="403"/>
      <c r="G223" s="403"/>
      <c r="H223" s="403"/>
      <c r="I223" s="403"/>
      <c r="J223" s="403"/>
      <c r="K223" s="403"/>
      <c r="L223" s="403"/>
      <c r="M223" s="403"/>
      <c r="N223" s="403"/>
      <c r="O223" s="403"/>
      <c r="P223" s="403"/>
      <c r="Q223" s="403"/>
      <c r="R223" s="403"/>
      <c r="S223" s="403"/>
      <c r="T223" s="403"/>
      <c r="U223" s="403"/>
      <c r="V223" s="403"/>
      <c r="W223" s="403"/>
      <c r="X223" s="403"/>
      <c r="Y223" s="403"/>
      <c r="Z223" s="403"/>
      <c r="AA223" s="403"/>
      <c r="AB223" s="403"/>
      <c r="AC223" s="403"/>
      <c r="AD223" s="403"/>
      <c r="AE223" s="403"/>
      <c r="AF223" s="403"/>
      <c r="AG223" s="403"/>
      <c r="AH223" s="403"/>
      <c r="AI223" s="403"/>
      <c r="AJ223" s="403"/>
      <c r="AK223" s="403"/>
      <c r="AL223" s="403"/>
      <c r="AM223" s="403"/>
      <c r="AN223" s="403"/>
      <c r="AO223" s="403"/>
      <c r="AP223" s="403"/>
      <c r="AQ223" s="403"/>
      <c r="AR223" s="403"/>
      <c r="AS223" s="403"/>
      <c r="AT223" s="403"/>
      <c r="AU223" s="403"/>
      <c r="AV223" s="403"/>
      <c r="AW223" s="403"/>
      <c r="AX223" s="403"/>
      <c r="AY223" s="403"/>
      <c r="AZ223" s="403"/>
      <c r="BA223" s="403"/>
      <c r="BB223" s="403"/>
      <c r="BC223" s="403"/>
      <c r="BD223" s="403"/>
      <c r="BE223" s="403"/>
    </row>
    <row r="224" spans="1:57" ht="15.75" customHeight="1">
      <c r="A224" s="83"/>
      <c r="B224" s="84"/>
      <c r="C224" s="83"/>
      <c r="D224" s="334" t="s">
        <v>297</v>
      </c>
      <c r="E224" s="334"/>
      <c r="F224" s="334"/>
      <c r="G224" s="180"/>
      <c r="H224" s="83"/>
      <c r="I224" s="83"/>
      <c r="J224" s="151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151"/>
      <c r="AF224" s="83"/>
      <c r="AG224" s="83"/>
      <c r="AH224" s="151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151"/>
      <c r="BB224" s="83"/>
      <c r="BC224" s="335" t="s">
        <v>298</v>
      </c>
      <c r="BD224" s="335"/>
      <c r="BE224" s="86"/>
    </row>
    <row r="225" spans="1:67" ht="21" customHeight="1">
      <c r="A225" s="385" t="s">
        <v>135</v>
      </c>
      <c r="B225" s="101"/>
      <c r="C225" s="102" t="s">
        <v>0</v>
      </c>
      <c r="D225" s="385" t="s">
        <v>12</v>
      </c>
      <c r="E225" s="102" t="s">
        <v>194</v>
      </c>
      <c r="F225" s="385" t="s">
        <v>13</v>
      </c>
      <c r="G225" s="102" t="s">
        <v>14</v>
      </c>
      <c r="H225" s="385" t="s">
        <v>15</v>
      </c>
      <c r="I225" s="385"/>
      <c r="J225" s="385"/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385"/>
      <c r="V225" s="385"/>
      <c r="W225" s="385"/>
      <c r="X225" s="385"/>
      <c r="Y225" s="385"/>
      <c r="Z225" s="385"/>
      <c r="AA225" s="385"/>
      <c r="AB225" s="385"/>
      <c r="AC225" s="404" t="s">
        <v>15</v>
      </c>
      <c r="AD225" s="404"/>
      <c r="AE225" s="404"/>
      <c r="AF225" s="385" t="s">
        <v>16</v>
      </c>
      <c r="AG225" s="385"/>
      <c r="AH225" s="385"/>
      <c r="AI225" s="385"/>
      <c r="AJ225" s="385"/>
      <c r="AK225" s="385"/>
      <c r="AL225" s="385"/>
      <c r="AM225" s="385"/>
      <c r="AN225" s="385"/>
      <c r="AO225" s="385"/>
      <c r="AP225" s="385"/>
      <c r="AQ225" s="385"/>
      <c r="AR225" s="385"/>
      <c r="AS225" s="385"/>
      <c r="AT225" s="385"/>
      <c r="AU225" s="385"/>
      <c r="AV225" s="385"/>
      <c r="AW225" s="385"/>
      <c r="AX225" s="385"/>
      <c r="AY225" s="385"/>
      <c r="AZ225" s="385"/>
      <c r="BA225" s="404" t="s">
        <v>16</v>
      </c>
      <c r="BB225" s="404"/>
      <c r="BC225" s="404"/>
      <c r="BD225" s="385" t="s">
        <v>48</v>
      </c>
      <c r="BE225" s="397" t="s">
        <v>17</v>
      </c>
      <c r="BG225" s="84"/>
      <c r="BH225" s="84"/>
      <c r="BI225" s="84"/>
      <c r="BJ225" s="84"/>
      <c r="BK225" s="84"/>
      <c r="BL225" s="84"/>
      <c r="BM225" s="84"/>
      <c r="BN225" s="84"/>
      <c r="BO225" s="84"/>
    </row>
    <row r="226" spans="1:67" ht="27.75" customHeight="1">
      <c r="A226" s="385"/>
      <c r="B226" s="102" t="s">
        <v>129</v>
      </c>
      <c r="C226" s="102" t="s">
        <v>46</v>
      </c>
      <c r="D226" s="385"/>
      <c r="E226" s="102" t="s">
        <v>195</v>
      </c>
      <c r="F226" s="385"/>
      <c r="G226" s="102" t="s">
        <v>18</v>
      </c>
      <c r="H226" s="102" t="s">
        <v>43</v>
      </c>
      <c r="I226" s="102" t="s">
        <v>44</v>
      </c>
      <c r="J226" s="117" t="s">
        <v>1</v>
      </c>
      <c r="K226" s="102">
        <v>1</v>
      </c>
      <c r="L226" s="102">
        <v>2</v>
      </c>
      <c r="M226" s="102">
        <v>3</v>
      </c>
      <c r="N226" s="102">
        <v>4</v>
      </c>
      <c r="O226" s="102">
        <v>5</v>
      </c>
      <c r="P226" s="102">
        <v>6</v>
      </c>
      <c r="Q226" s="102">
        <v>7</v>
      </c>
      <c r="R226" s="102">
        <v>8</v>
      </c>
      <c r="S226" s="102">
        <v>9</v>
      </c>
      <c r="T226" s="102">
        <v>10</v>
      </c>
      <c r="U226" s="102">
        <v>11</v>
      </c>
      <c r="V226" s="102">
        <v>12</v>
      </c>
      <c r="W226" s="102">
        <v>13</v>
      </c>
      <c r="X226" s="102">
        <v>14</v>
      </c>
      <c r="Y226" s="102">
        <v>15</v>
      </c>
      <c r="Z226" s="102">
        <v>16</v>
      </c>
      <c r="AA226" s="102">
        <v>17</v>
      </c>
      <c r="AB226" s="102">
        <v>18</v>
      </c>
      <c r="AC226" s="117" t="s">
        <v>2</v>
      </c>
      <c r="AD226" s="117" t="s">
        <v>1</v>
      </c>
      <c r="AE226" s="117" t="s">
        <v>45</v>
      </c>
      <c r="AF226" s="102" t="s">
        <v>43</v>
      </c>
      <c r="AG226" s="102" t="s">
        <v>44</v>
      </c>
      <c r="AH226" s="109" t="s">
        <v>1</v>
      </c>
      <c r="AI226" s="102">
        <v>1</v>
      </c>
      <c r="AJ226" s="102">
        <v>2</v>
      </c>
      <c r="AK226" s="102">
        <v>3</v>
      </c>
      <c r="AL226" s="102">
        <v>4</v>
      </c>
      <c r="AM226" s="102">
        <v>5</v>
      </c>
      <c r="AN226" s="102">
        <v>6</v>
      </c>
      <c r="AO226" s="102">
        <v>7</v>
      </c>
      <c r="AP226" s="102">
        <v>8</v>
      </c>
      <c r="AQ226" s="102">
        <v>9</v>
      </c>
      <c r="AR226" s="102">
        <v>10</v>
      </c>
      <c r="AS226" s="102">
        <v>11</v>
      </c>
      <c r="AT226" s="102">
        <v>12</v>
      </c>
      <c r="AU226" s="102">
        <v>13</v>
      </c>
      <c r="AV226" s="102">
        <v>14</v>
      </c>
      <c r="AW226" s="102">
        <v>15</v>
      </c>
      <c r="AX226" s="102">
        <v>16</v>
      </c>
      <c r="AY226" s="102">
        <v>17</v>
      </c>
      <c r="AZ226" s="102">
        <v>18</v>
      </c>
      <c r="BA226" s="117" t="s">
        <v>2</v>
      </c>
      <c r="BB226" s="117" t="s">
        <v>1</v>
      </c>
      <c r="BC226" s="181" t="s">
        <v>47</v>
      </c>
      <c r="BD226" s="385"/>
      <c r="BE226" s="397"/>
      <c r="BG226" s="84"/>
      <c r="BH226" s="84"/>
      <c r="BI226" s="84"/>
      <c r="BJ226" s="84"/>
      <c r="BK226" s="84"/>
      <c r="BL226" s="84"/>
      <c r="BM226" s="84"/>
      <c r="BN226" s="84"/>
      <c r="BO226" s="84"/>
    </row>
    <row r="227" spans="1:57" ht="36.75" customHeight="1">
      <c r="A227" s="111">
        <v>23</v>
      </c>
      <c r="B227" s="130" t="s">
        <v>67</v>
      </c>
      <c r="C227" s="100">
        <v>231</v>
      </c>
      <c r="D227" s="137" t="s">
        <v>247</v>
      </c>
      <c r="E227" s="137" t="s">
        <v>248</v>
      </c>
      <c r="F227" s="178" t="s">
        <v>174</v>
      </c>
      <c r="G227" s="178" t="s">
        <v>249</v>
      </c>
      <c r="H227" s="104">
        <v>0.0036212962962962965</v>
      </c>
      <c r="I227" s="104">
        <v>0.001428935185185185</v>
      </c>
      <c r="J227" s="120">
        <f t="shared" si="42"/>
        <v>0.0021923611111111115</v>
      </c>
      <c r="K227" s="99"/>
      <c r="L227" s="99">
        <v>2</v>
      </c>
      <c r="M227" s="99"/>
      <c r="N227" s="99"/>
      <c r="O227" s="99"/>
      <c r="P227" s="99"/>
      <c r="Q227" s="99"/>
      <c r="R227" s="99"/>
      <c r="S227" s="99">
        <v>2</v>
      </c>
      <c r="T227" s="99"/>
      <c r="U227" s="99"/>
      <c r="V227" s="99"/>
      <c r="W227" s="99"/>
      <c r="X227" s="99"/>
      <c r="Y227" s="99"/>
      <c r="Z227" s="99"/>
      <c r="AA227" s="99">
        <v>2</v>
      </c>
      <c r="AB227" s="99"/>
      <c r="AC227" s="105">
        <f t="shared" si="43"/>
        <v>6</v>
      </c>
      <c r="AD227" s="106">
        <v>189.42</v>
      </c>
      <c r="AE227" s="121">
        <f t="shared" si="44"/>
        <v>195.42</v>
      </c>
      <c r="AF227" s="104">
        <v>0.014738541666666667</v>
      </c>
      <c r="AG227" s="104">
        <v>0.01252986111111111</v>
      </c>
      <c r="AH227" s="107">
        <f t="shared" si="45"/>
        <v>0.0022086805555555575</v>
      </c>
      <c r="AI227" s="99"/>
      <c r="AJ227" s="99"/>
      <c r="AK227" s="99">
        <v>2</v>
      </c>
      <c r="AL227" s="99"/>
      <c r="AM227" s="99"/>
      <c r="AN227" s="99"/>
      <c r="AO227" s="99"/>
      <c r="AP227" s="99"/>
      <c r="AQ227" s="99"/>
      <c r="AR227" s="99"/>
      <c r="AS227" s="99"/>
      <c r="AT227" s="99">
        <v>2</v>
      </c>
      <c r="AU227" s="99"/>
      <c r="AV227" s="99"/>
      <c r="AW227" s="99"/>
      <c r="AX227" s="99"/>
      <c r="AY227" s="99">
        <v>2</v>
      </c>
      <c r="AZ227" s="99"/>
      <c r="BA227" s="105">
        <f t="shared" si="46"/>
        <v>6</v>
      </c>
      <c r="BB227" s="106">
        <v>190.83</v>
      </c>
      <c r="BC227" s="121">
        <f t="shared" si="47"/>
        <v>196.83</v>
      </c>
      <c r="BD227" s="112">
        <f t="shared" si="48"/>
        <v>195.42</v>
      </c>
      <c r="BE227" s="111">
        <v>23</v>
      </c>
    </row>
    <row r="228" spans="1:57" ht="29.25" customHeight="1">
      <c r="A228" s="111">
        <v>24</v>
      </c>
      <c r="B228" s="119" t="s">
        <v>67</v>
      </c>
      <c r="C228" s="100">
        <v>221</v>
      </c>
      <c r="D228" s="133" t="s">
        <v>223</v>
      </c>
      <c r="E228" s="133" t="s">
        <v>224</v>
      </c>
      <c r="F228" s="177" t="s">
        <v>3</v>
      </c>
      <c r="G228" s="176" t="s">
        <v>225</v>
      </c>
      <c r="H228" s="107">
        <v>0.03440648148148148</v>
      </c>
      <c r="I228" s="107">
        <v>0.03199756944444445</v>
      </c>
      <c r="J228" s="120">
        <f t="shared" si="42"/>
        <v>0.0024089120370370323</v>
      </c>
      <c r="K228" s="99"/>
      <c r="L228" s="99">
        <v>2</v>
      </c>
      <c r="M228" s="99">
        <v>2</v>
      </c>
      <c r="N228" s="99"/>
      <c r="O228" s="99"/>
      <c r="P228" s="99"/>
      <c r="Q228" s="99"/>
      <c r="R228" s="99">
        <v>2</v>
      </c>
      <c r="S228" s="99"/>
      <c r="T228" s="99">
        <v>2</v>
      </c>
      <c r="U228" s="99"/>
      <c r="V228" s="99"/>
      <c r="W228" s="99"/>
      <c r="X228" s="99"/>
      <c r="Y228" s="99"/>
      <c r="Z228" s="99"/>
      <c r="AA228" s="99"/>
      <c r="AB228" s="99"/>
      <c r="AC228" s="105">
        <f t="shared" si="43"/>
        <v>8</v>
      </c>
      <c r="AD228" s="105">
        <v>208.13</v>
      </c>
      <c r="AE228" s="121">
        <f t="shared" si="44"/>
        <v>216.13</v>
      </c>
      <c r="AF228" s="104">
        <v>0.0023256944444444445</v>
      </c>
      <c r="AG228" s="104">
        <v>3.020833333333333E-05</v>
      </c>
      <c r="AH228" s="107">
        <f t="shared" si="45"/>
        <v>0.002295486111111111</v>
      </c>
      <c r="AI228" s="99"/>
      <c r="AJ228" s="99">
        <v>2</v>
      </c>
      <c r="AK228" s="99">
        <v>2</v>
      </c>
      <c r="AL228" s="99">
        <v>2</v>
      </c>
      <c r="AM228" s="99">
        <v>2</v>
      </c>
      <c r="AN228" s="99"/>
      <c r="AO228" s="99"/>
      <c r="AP228" s="99">
        <v>2</v>
      </c>
      <c r="AQ228" s="99"/>
      <c r="AR228" s="99"/>
      <c r="AS228" s="99"/>
      <c r="AT228" s="99"/>
      <c r="AU228" s="99"/>
      <c r="AV228" s="99"/>
      <c r="AW228" s="99"/>
      <c r="AX228" s="99"/>
      <c r="AY228" s="99"/>
      <c r="AZ228" s="99">
        <v>2</v>
      </c>
      <c r="BA228" s="105">
        <f t="shared" si="46"/>
        <v>12</v>
      </c>
      <c r="BB228" s="106">
        <v>198.33</v>
      </c>
      <c r="BC228" s="121">
        <f t="shared" si="47"/>
        <v>210.33</v>
      </c>
      <c r="BD228" s="112">
        <f t="shared" si="48"/>
        <v>210.33</v>
      </c>
      <c r="BE228" s="111">
        <v>24</v>
      </c>
    </row>
    <row r="229" spans="1:57" ht="29.25" customHeight="1">
      <c r="A229" s="111">
        <v>25</v>
      </c>
      <c r="B229" s="130" t="s">
        <v>67</v>
      </c>
      <c r="C229" s="100">
        <v>242</v>
      </c>
      <c r="D229" s="137" t="s">
        <v>254</v>
      </c>
      <c r="E229" s="137" t="s">
        <v>255</v>
      </c>
      <c r="F229" s="178" t="s">
        <v>174</v>
      </c>
      <c r="G229" s="178" t="s">
        <v>251</v>
      </c>
      <c r="H229" s="104">
        <v>0.019101851851851852</v>
      </c>
      <c r="I229" s="104">
        <v>0.016729050925925925</v>
      </c>
      <c r="J229" s="120">
        <f t="shared" si="42"/>
        <v>0.0023728009259259275</v>
      </c>
      <c r="K229" s="99"/>
      <c r="L229" s="99">
        <v>2</v>
      </c>
      <c r="M229" s="99">
        <v>2</v>
      </c>
      <c r="N229" s="99"/>
      <c r="O229" s="99"/>
      <c r="P229" s="99"/>
      <c r="Q229" s="99"/>
      <c r="R229" s="99"/>
      <c r="S229" s="99">
        <v>2</v>
      </c>
      <c r="T229" s="99"/>
      <c r="U229" s="99"/>
      <c r="V229" s="99"/>
      <c r="W229" s="99"/>
      <c r="X229" s="99"/>
      <c r="Y229" s="99"/>
      <c r="Z229" s="99"/>
      <c r="AA229" s="99"/>
      <c r="AB229" s="99"/>
      <c r="AC229" s="105">
        <f t="shared" si="43"/>
        <v>6</v>
      </c>
      <c r="AD229" s="106">
        <v>205.01</v>
      </c>
      <c r="AE229" s="121">
        <f t="shared" si="44"/>
        <v>211.01</v>
      </c>
      <c r="AF229" s="104">
        <v>0.030372916666666666</v>
      </c>
      <c r="AG229" s="104">
        <v>0.027832754629629627</v>
      </c>
      <c r="AH229" s="107">
        <f t="shared" si="45"/>
        <v>0.0025401620370370387</v>
      </c>
      <c r="AI229" s="99"/>
      <c r="AJ229" s="99"/>
      <c r="AK229" s="99">
        <v>2</v>
      </c>
      <c r="AL229" s="99">
        <v>2</v>
      </c>
      <c r="AM229" s="99">
        <v>2</v>
      </c>
      <c r="AN229" s="99"/>
      <c r="AO229" s="99"/>
      <c r="AP229" s="99"/>
      <c r="AQ229" s="99"/>
      <c r="AR229" s="99"/>
      <c r="AS229" s="99"/>
      <c r="AT229" s="99"/>
      <c r="AU229" s="99">
        <v>2</v>
      </c>
      <c r="AV229" s="99"/>
      <c r="AW229" s="99"/>
      <c r="AX229" s="99">
        <v>2</v>
      </c>
      <c r="AY229" s="99">
        <v>2</v>
      </c>
      <c r="AZ229" s="99"/>
      <c r="BA229" s="105">
        <f t="shared" si="46"/>
        <v>12</v>
      </c>
      <c r="BB229" s="106">
        <v>219.47</v>
      </c>
      <c r="BC229" s="121">
        <f t="shared" si="47"/>
        <v>231.47</v>
      </c>
      <c r="BD229" s="112">
        <f t="shared" si="48"/>
        <v>211.01</v>
      </c>
      <c r="BE229" s="111">
        <v>25</v>
      </c>
    </row>
    <row r="230" spans="1:57" ht="29.25" customHeight="1">
      <c r="A230" s="111">
        <v>26</v>
      </c>
      <c r="B230" s="130" t="s">
        <v>67</v>
      </c>
      <c r="C230" s="100">
        <v>250</v>
      </c>
      <c r="D230" s="137" t="s">
        <v>252</v>
      </c>
      <c r="E230" s="137" t="s">
        <v>253</v>
      </c>
      <c r="F230" s="178" t="s">
        <v>174</v>
      </c>
      <c r="G230" s="178" t="s">
        <v>243</v>
      </c>
      <c r="H230" s="104">
        <v>0.028795601851851847</v>
      </c>
      <c r="I230" s="104">
        <v>0.026417592592592593</v>
      </c>
      <c r="J230" s="120">
        <f t="shared" si="42"/>
        <v>0.0023780092592592533</v>
      </c>
      <c r="K230" s="99"/>
      <c r="L230" s="99"/>
      <c r="M230" s="99"/>
      <c r="N230" s="99"/>
      <c r="O230" s="99"/>
      <c r="P230" s="99">
        <v>2</v>
      </c>
      <c r="Q230" s="99"/>
      <c r="R230" s="99"/>
      <c r="S230" s="99"/>
      <c r="T230" s="99">
        <v>2</v>
      </c>
      <c r="U230" s="99">
        <v>2</v>
      </c>
      <c r="V230" s="99"/>
      <c r="W230" s="99"/>
      <c r="X230" s="99"/>
      <c r="Y230" s="99"/>
      <c r="Z230" s="99">
        <v>2</v>
      </c>
      <c r="AA230" s="99">
        <v>2</v>
      </c>
      <c r="AB230" s="99"/>
      <c r="AC230" s="105">
        <f t="shared" si="43"/>
        <v>10</v>
      </c>
      <c r="AD230" s="106">
        <v>205.46</v>
      </c>
      <c r="AE230" s="121">
        <f t="shared" si="44"/>
        <v>215.46</v>
      </c>
      <c r="AF230" s="104">
        <v>0.04039189814814815</v>
      </c>
      <c r="AG230" s="104">
        <v>0.037554050925925925</v>
      </c>
      <c r="AH230" s="107">
        <f t="shared" si="45"/>
        <v>0.0028378472222222242</v>
      </c>
      <c r="AI230" s="99"/>
      <c r="AJ230" s="99"/>
      <c r="AK230" s="99">
        <v>2</v>
      </c>
      <c r="AL230" s="99"/>
      <c r="AM230" s="99">
        <v>2</v>
      </c>
      <c r="AN230" s="99">
        <v>2</v>
      </c>
      <c r="AO230" s="99"/>
      <c r="AP230" s="99"/>
      <c r="AQ230" s="99"/>
      <c r="AR230" s="99"/>
      <c r="AS230" s="99"/>
      <c r="AT230" s="99"/>
      <c r="AU230" s="99"/>
      <c r="AV230" s="99"/>
      <c r="AW230" s="99"/>
      <c r="AX230" s="99"/>
      <c r="AY230" s="99"/>
      <c r="AZ230" s="99"/>
      <c r="BA230" s="105">
        <f t="shared" si="46"/>
        <v>6</v>
      </c>
      <c r="BB230" s="106">
        <v>245.19</v>
      </c>
      <c r="BC230" s="121">
        <f t="shared" si="47"/>
        <v>251.19</v>
      </c>
      <c r="BD230" s="112">
        <f t="shared" si="48"/>
        <v>215.46</v>
      </c>
      <c r="BE230" s="111">
        <v>26</v>
      </c>
    </row>
    <row r="231" spans="1:57" ht="29.25" customHeight="1">
      <c r="A231" s="111">
        <v>27</v>
      </c>
      <c r="B231" s="130" t="s">
        <v>67</v>
      </c>
      <c r="C231" s="100">
        <v>237</v>
      </c>
      <c r="D231" s="137" t="s">
        <v>250</v>
      </c>
      <c r="E231" s="137" t="s">
        <v>245</v>
      </c>
      <c r="F231" s="178" t="s">
        <v>174</v>
      </c>
      <c r="G231" s="178" t="s">
        <v>251</v>
      </c>
      <c r="H231" s="104">
        <v>0.012475925925925925</v>
      </c>
      <c r="I231" s="104">
        <v>0.00981087962962963</v>
      </c>
      <c r="J231" s="120">
        <f t="shared" si="42"/>
        <v>0.0026650462962962956</v>
      </c>
      <c r="K231" s="99"/>
      <c r="L231" s="99"/>
      <c r="M231" s="99"/>
      <c r="N231" s="99"/>
      <c r="O231" s="99">
        <v>2</v>
      </c>
      <c r="P231" s="99">
        <v>2</v>
      </c>
      <c r="Q231" s="99"/>
      <c r="R231" s="99"/>
      <c r="S231" s="99"/>
      <c r="T231" s="99"/>
      <c r="U231" s="99"/>
      <c r="V231" s="99"/>
      <c r="W231" s="99"/>
      <c r="X231" s="99">
        <v>2</v>
      </c>
      <c r="Y231" s="99"/>
      <c r="Z231" s="99">
        <v>2</v>
      </c>
      <c r="AA231" s="99">
        <v>2</v>
      </c>
      <c r="AB231" s="99"/>
      <c r="AC231" s="105">
        <f t="shared" si="43"/>
        <v>10</v>
      </c>
      <c r="AD231" s="106">
        <v>230.26</v>
      </c>
      <c r="AE231" s="121">
        <f t="shared" si="44"/>
        <v>240.26</v>
      </c>
      <c r="AF231" s="104">
        <v>0.022468749999999996</v>
      </c>
      <c r="AG231" s="104">
        <v>0.019476851851851853</v>
      </c>
      <c r="AH231" s="107">
        <f t="shared" si="45"/>
        <v>0.002991898148148143</v>
      </c>
      <c r="AI231" s="99">
        <v>2</v>
      </c>
      <c r="AJ231" s="99">
        <v>2</v>
      </c>
      <c r="AK231" s="99">
        <v>2</v>
      </c>
      <c r="AL231" s="99"/>
      <c r="AM231" s="99"/>
      <c r="AN231" s="99"/>
      <c r="AO231" s="99">
        <v>2</v>
      </c>
      <c r="AP231" s="99"/>
      <c r="AQ231" s="99"/>
      <c r="AR231" s="99"/>
      <c r="AS231" s="99">
        <v>2</v>
      </c>
      <c r="AT231" s="99">
        <v>2</v>
      </c>
      <c r="AU231" s="99">
        <v>2</v>
      </c>
      <c r="AV231" s="99">
        <v>50</v>
      </c>
      <c r="AW231" s="99"/>
      <c r="AX231" s="99"/>
      <c r="AY231" s="99">
        <v>2</v>
      </c>
      <c r="AZ231" s="99"/>
      <c r="BA231" s="105">
        <f t="shared" si="46"/>
        <v>66</v>
      </c>
      <c r="BB231" s="106">
        <v>258.5</v>
      </c>
      <c r="BC231" s="121">
        <f t="shared" si="47"/>
        <v>324.5</v>
      </c>
      <c r="BD231" s="112">
        <f t="shared" si="48"/>
        <v>240.26</v>
      </c>
      <c r="BE231" s="111">
        <v>27</v>
      </c>
    </row>
    <row r="232" spans="1:57" ht="29.25" customHeight="1">
      <c r="A232" s="111">
        <v>28</v>
      </c>
      <c r="B232" s="130" t="s">
        <v>67</v>
      </c>
      <c r="C232" s="100">
        <v>214</v>
      </c>
      <c r="D232" s="137" t="s">
        <v>254</v>
      </c>
      <c r="E232" s="137" t="s">
        <v>255</v>
      </c>
      <c r="F232" s="178" t="s">
        <v>174</v>
      </c>
      <c r="G232" s="178" t="s">
        <v>251</v>
      </c>
      <c r="H232" s="107">
        <v>0.02281585648148148</v>
      </c>
      <c r="I232" s="107">
        <v>0.02017835648148148</v>
      </c>
      <c r="J232" s="120">
        <f t="shared" si="42"/>
        <v>0.0026374999999999975</v>
      </c>
      <c r="K232" s="99"/>
      <c r="L232" s="99"/>
      <c r="M232" s="99"/>
      <c r="N232" s="99"/>
      <c r="O232" s="99"/>
      <c r="P232" s="99">
        <v>50</v>
      </c>
      <c r="Q232" s="99">
        <v>50</v>
      </c>
      <c r="R232" s="99"/>
      <c r="S232" s="99"/>
      <c r="T232" s="99">
        <v>50</v>
      </c>
      <c r="U232" s="99">
        <v>50</v>
      </c>
      <c r="V232" s="99">
        <v>50</v>
      </c>
      <c r="W232" s="99">
        <v>50</v>
      </c>
      <c r="X232" s="99">
        <v>50</v>
      </c>
      <c r="Y232" s="99"/>
      <c r="Z232" s="99">
        <v>2</v>
      </c>
      <c r="AA232" s="99"/>
      <c r="AB232" s="99"/>
      <c r="AC232" s="105">
        <f t="shared" si="43"/>
        <v>352</v>
      </c>
      <c r="AD232" s="105">
        <v>227.88</v>
      </c>
      <c r="AE232" s="121">
        <f t="shared" si="44"/>
        <v>579.88</v>
      </c>
      <c r="AF232" s="104">
        <v>0</v>
      </c>
      <c r="AG232" s="104">
        <v>0.03063472222222222</v>
      </c>
      <c r="AH232" s="107">
        <v>9999.99</v>
      </c>
      <c r="AI232" s="99">
        <v>2</v>
      </c>
      <c r="AJ232" s="99">
        <v>2</v>
      </c>
      <c r="AK232" s="99"/>
      <c r="AL232" s="99"/>
      <c r="AM232" s="99"/>
      <c r="AN232" s="99"/>
      <c r="AO232" s="99">
        <v>50</v>
      </c>
      <c r="AP232" s="99">
        <v>50</v>
      </c>
      <c r="AQ232" s="99">
        <v>50</v>
      </c>
      <c r="AR232" s="99"/>
      <c r="AS232" s="99">
        <v>2</v>
      </c>
      <c r="AT232" s="99"/>
      <c r="AU232" s="99"/>
      <c r="AV232" s="99">
        <v>2</v>
      </c>
      <c r="AW232" s="99">
        <v>50</v>
      </c>
      <c r="AX232" s="99">
        <v>50</v>
      </c>
      <c r="AY232" s="99">
        <v>50</v>
      </c>
      <c r="AZ232" s="99">
        <v>50</v>
      </c>
      <c r="BA232" s="105">
        <f t="shared" si="46"/>
        <v>358</v>
      </c>
      <c r="BB232" s="106">
        <v>9999.99</v>
      </c>
      <c r="BC232" s="121">
        <f t="shared" si="47"/>
        <v>10357.99</v>
      </c>
      <c r="BD232" s="112">
        <f t="shared" si="48"/>
        <v>579.88</v>
      </c>
      <c r="BE232" s="111">
        <v>28</v>
      </c>
    </row>
    <row r="233" spans="1:57" ht="29.25" customHeight="1">
      <c r="A233" s="111">
        <v>29</v>
      </c>
      <c r="B233" s="101" t="s">
        <v>67</v>
      </c>
      <c r="C233" s="100">
        <v>219</v>
      </c>
      <c r="D233" s="133" t="s">
        <v>83</v>
      </c>
      <c r="E233" s="133" t="s">
        <v>271</v>
      </c>
      <c r="F233" s="176" t="s">
        <v>73</v>
      </c>
      <c r="G233" s="177" t="s">
        <v>273</v>
      </c>
      <c r="H233" s="107"/>
      <c r="I233" s="107"/>
      <c r="J233" s="120">
        <f t="shared" si="42"/>
        <v>0</v>
      </c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105">
        <f t="shared" si="43"/>
        <v>0</v>
      </c>
      <c r="AD233" s="105">
        <v>9999.99</v>
      </c>
      <c r="AE233" s="121">
        <f t="shared" si="44"/>
        <v>9999.99</v>
      </c>
      <c r="AF233" s="104"/>
      <c r="AG233" s="104"/>
      <c r="AH233" s="107">
        <f>SUM(AF233-AG233)</f>
        <v>0</v>
      </c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105">
        <f t="shared" si="46"/>
        <v>0</v>
      </c>
      <c r="BB233" s="106">
        <v>9999.99</v>
      </c>
      <c r="BC233" s="121">
        <f t="shared" si="47"/>
        <v>9999.99</v>
      </c>
      <c r="BD233" s="112">
        <f t="shared" si="48"/>
        <v>9999.99</v>
      </c>
      <c r="BE233" s="111">
        <v>29</v>
      </c>
    </row>
    <row r="234" spans="1:57" ht="29.25" customHeight="1">
      <c r="A234" s="111">
        <v>30</v>
      </c>
      <c r="B234" s="130" t="s">
        <v>67</v>
      </c>
      <c r="C234" s="100">
        <v>223</v>
      </c>
      <c r="D234" s="137" t="s">
        <v>244</v>
      </c>
      <c r="E234" s="137" t="s">
        <v>245</v>
      </c>
      <c r="F234" s="178" t="s">
        <v>174</v>
      </c>
      <c r="G234" s="178" t="s">
        <v>246</v>
      </c>
      <c r="H234" s="107"/>
      <c r="I234" s="107"/>
      <c r="J234" s="120">
        <f t="shared" si="42"/>
        <v>0</v>
      </c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105">
        <f t="shared" si="43"/>
        <v>0</v>
      </c>
      <c r="AD234" s="105">
        <v>9999.99</v>
      </c>
      <c r="AE234" s="121">
        <f t="shared" si="44"/>
        <v>9999.99</v>
      </c>
      <c r="AF234" s="104"/>
      <c r="AG234" s="104"/>
      <c r="AH234" s="107">
        <f>SUM(AF234-AG234)</f>
        <v>0</v>
      </c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105">
        <f t="shared" si="46"/>
        <v>0</v>
      </c>
      <c r="BB234" s="106">
        <v>9999.99</v>
      </c>
      <c r="BC234" s="121">
        <f t="shared" si="47"/>
        <v>9999.99</v>
      </c>
      <c r="BD234" s="112">
        <f t="shared" si="48"/>
        <v>9999.99</v>
      </c>
      <c r="BE234" s="111">
        <v>30</v>
      </c>
    </row>
    <row r="235" spans="1:57" ht="43.5" customHeight="1">
      <c r="A235" s="396" t="s">
        <v>302</v>
      </c>
      <c r="B235" s="396"/>
      <c r="C235" s="396"/>
      <c r="D235" s="396"/>
      <c r="E235" s="396"/>
      <c r="F235" s="396"/>
      <c r="G235" s="396"/>
      <c r="H235" s="396"/>
      <c r="I235" s="396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396"/>
      <c r="U235" s="396"/>
      <c r="V235" s="396"/>
      <c r="W235" s="396"/>
      <c r="X235" s="396"/>
      <c r="Y235" s="396"/>
      <c r="Z235" s="396"/>
      <c r="AA235" s="396"/>
      <c r="AB235" s="396"/>
      <c r="AC235" s="396"/>
      <c r="AD235" s="396"/>
      <c r="AE235" s="396"/>
      <c r="AF235" s="396"/>
      <c r="AG235" s="396"/>
      <c r="AH235" s="396"/>
      <c r="AI235" s="396"/>
      <c r="AJ235" s="396"/>
      <c r="AK235" s="396"/>
      <c r="AL235" s="396"/>
      <c r="AM235" s="396"/>
      <c r="AN235" s="396"/>
      <c r="AO235" s="396"/>
      <c r="AP235" s="396"/>
      <c r="AQ235" s="396"/>
      <c r="AR235" s="396"/>
      <c r="AS235" s="396"/>
      <c r="AT235" s="396"/>
      <c r="AU235" s="396"/>
      <c r="AV235" s="396"/>
      <c r="AW235" s="396"/>
      <c r="AX235" s="396"/>
      <c r="AY235" s="396"/>
      <c r="AZ235" s="396"/>
      <c r="BA235" s="396"/>
      <c r="BB235" s="396"/>
      <c r="BC235" s="396"/>
      <c r="BD235" s="396"/>
      <c r="BE235" s="396"/>
    </row>
    <row r="236" spans="3:57" ht="15.75" customHeight="1">
      <c r="C236" s="83"/>
      <c r="D236" s="352" t="s">
        <v>297</v>
      </c>
      <c r="E236" s="352"/>
      <c r="F236" s="352"/>
      <c r="G236" s="179"/>
      <c r="H236" s="89"/>
      <c r="I236" s="89"/>
      <c r="J236" s="88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8"/>
      <c r="AF236" s="89"/>
      <c r="AG236" s="89"/>
      <c r="AH236" s="88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8"/>
      <c r="BB236" s="89" t="s">
        <v>300</v>
      </c>
      <c r="BC236" s="382" t="s">
        <v>298</v>
      </c>
      <c r="BD236" s="382"/>
      <c r="BE236" s="86"/>
    </row>
    <row r="237" spans="1:67" ht="21" customHeight="1">
      <c r="A237" s="386" t="s">
        <v>135</v>
      </c>
      <c r="B237" s="124"/>
      <c r="C237" s="79" t="s">
        <v>0</v>
      </c>
      <c r="D237" s="386" t="s">
        <v>12</v>
      </c>
      <c r="E237" s="92" t="s">
        <v>194</v>
      </c>
      <c r="F237" s="391" t="s">
        <v>13</v>
      </c>
      <c r="G237" s="79" t="s">
        <v>14</v>
      </c>
      <c r="H237" s="393" t="s">
        <v>15</v>
      </c>
      <c r="I237" s="394"/>
      <c r="J237" s="394"/>
      <c r="K237" s="394"/>
      <c r="L237" s="394"/>
      <c r="M237" s="394"/>
      <c r="N237" s="394"/>
      <c r="O237" s="394"/>
      <c r="P237" s="394"/>
      <c r="Q237" s="394"/>
      <c r="R237" s="394"/>
      <c r="S237" s="394"/>
      <c r="T237" s="394"/>
      <c r="U237" s="394"/>
      <c r="V237" s="394"/>
      <c r="W237" s="394"/>
      <c r="X237" s="394"/>
      <c r="Y237" s="394"/>
      <c r="Z237" s="394"/>
      <c r="AA237" s="394"/>
      <c r="AB237" s="395"/>
      <c r="AC237" s="388" t="s">
        <v>2</v>
      </c>
      <c r="AD237" s="388" t="s">
        <v>1</v>
      </c>
      <c r="AE237" s="388" t="s">
        <v>45</v>
      </c>
      <c r="AF237" s="394" t="s">
        <v>16</v>
      </c>
      <c r="AG237" s="394"/>
      <c r="AH237" s="394"/>
      <c r="AI237" s="394"/>
      <c r="AJ237" s="394"/>
      <c r="AK237" s="394"/>
      <c r="AL237" s="394"/>
      <c r="AM237" s="394"/>
      <c r="AN237" s="394"/>
      <c r="AO237" s="394"/>
      <c r="AP237" s="394"/>
      <c r="AQ237" s="394"/>
      <c r="AR237" s="394"/>
      <c r="AS237" s="394"/>
      <c r="AT237" s="394"/>
      <c r="AU237" s="394"/>
      <c r="AV237" s="394"/>
      <c r="AW237" s="394"/>
      <c r="AX237" s="394"/>
      <c r="AY237" s="394"/>
      <c r="AZ237" s="395"/>
      <c r="BA237" s="388" t="s">
        <v>2</v>
      </c>
      <c r="BB237" s="388" t="s">
        <v>1</v>
      </c>
      <c r="BC237" s="398" t="s">
        <v>47</v>
      </c>
      <c r="BD237" s="386" t="s">
        <v>48</v>
      </c>
      <c r="BE237" s="397" t="s">
        <v>17</v>
      </c>
      <c r="BG237" s="84"/>
      <c r="BH237" s="84"/>
      <c r="BI237" s="84"/>
      <c r="BJ237" s="84"/>
      <c r="BK237" s="84"/>
      <c r="BL237" s="84"/>
      <c r="BM237" s="84"/>
      <c r="BN237" s="84"/>
      <c r="BO237" s="84"/>
    </row>
    <row r="238" spans="1:67" ht="23.25" customHeight="1">
      <c r="A238" s="387"/>
      <c r="B238" s="125"/>
      <c r="C238" s="94" t="s">
        <v>46</v>
      </c>
      <c r="D238" s="390"/>
      <c r="E238" s="95" t="s">
        <v>195</v>
      </c>
      <c r="F238" s="392"/>
      <c r="G238" s="94" t="s">
        <v>18</v>
      </c>
      <c r="H238" s="90" t="s">
        <v>43</v>
      </c>
      <c r="I238" s="90" t="s">
        <v>44</v>
      </c>
      <c r="J238" s="128" t="s">
        <v>1</v>
      </c>
      <c r="K238" s="90">
        <v>1</v>
      </c>
      <c r="L238" s="90">
        <v>2</v>
      </c>
      <c r="M238" s="90">
        <v>3</v>
      </c>
      <c r="N238" s="90">
        <v>4</v>
      </c>
      <c r="O238" s="90">
        <v>5</v>
      </c>
      <c r="P238" s="90">
        <v>6</v>
      </c>
      <c r="Q238" s="90">
        <v>7</v>
      </c>
      <c r="R238" s="90">
        <v>8</v>
      </c>
      <c r="S238" s="90">
        <v>9</v>
      </c>
      <c r="T238" s="90">
        <v>10</v>
      </c>
      <c r="U238" s="90">
        <v>11</v>
      </c>
      <c r="V238" s="90">
        <v>12</v>
      </c>
      <c r="W238" s="90">
        <v>13</v>
      </c>
      <c r="X238" s="90">
        <v>14</v>
      </c>
      <c r="Y238" s="90">
        <v>15</v>
      </c>
      <c r="Z238" s="90">
        <v>16</v>
      </c>
      <c r="AA238" s="90">
        <v>17</v>
      </c>
      <c r="AB238" s="90">
        <v>18</v>
      </c>
      <c r="AC238" s="389"/>
      <c r="AD238" s="389"/>
      <c r="AE238" s="389"/>
      <c r="AF238" s="97" t="s">
        <v>43</v>
      </c>
      <c r="AG238" s="79" t="s">
        <v>44</v>
      </c>
      <c r="AH238" s="98" t="s">
        <v>1</v>
      </c>
      <c r="AI238" s="79">
        <v>1</v>
      </c>
      <c r="AJ238" s="79">
        <v>2</v>
      </c>
      <c r="AK238" s="79">
        <v>3</v>
      </c>
      <c r="AL238" s="79">
        <v>4</v>
      </c>
      <c r="AM238" s="79">
        <v>5</v>
      </c>
      <c r="AN238" s="79">
        <v>6</v>
      </c>
      <c r="AO238" s="79">
        <v>7</v>
      </c>
      <c r="AP238" s="79">
        <v>8</v>
      </c>
      <c r="AQ238" s="79">
        <v>9</v>
      </c>
      <c r="AR238" s="79">
        <v>10</v>
      </c>
      <c r="AS238" s="79">
        <v>11</v>
      </c>
      <c r="AT238" s="79">
        <v>12</v>
      </c>
      <c r="AU238" s="79">
        <v>13</v>
      </c>
      <c r="AV238" s="79">
        <v>14</v>
      </c>
      <c r="AW238" s="79">
        <v>15</v>
      </c>
      <c r="AX238" s="79">
        <v>16</v>
      </c>
      <c r="AY238" s="79">
        <v>17</v>
      </c>
      <c r="AZ238" s="92">
        <v>18</v>
      </c>
      <c r="BA238" s="389"/>
      <c r="BB238" s="389"/>
      <c r="BC238" s="399"/>
      <c r="BD238" s="390"/>
      <c r="BE238" s="397"/>
      <c r="BG238" s="84"/>
      <c r="BH238" s="84"/>
      <c r="BI238" s="84"/>
      <c r="BJ238" s="84"/>
      <c r="BK238" s="84"/>
      <c r="BL238" s="84"/>
      <c r="BM238" s="84"/>
      <c r="BN238" s="84"/>
      <c r="BO238" s="84"/>
    </row>
    <row r="239" spans="1:57" ht="15" customHeight="1">
      <c r="A239" s="122">
        <v>1</v>
      </c>
      <c r="B239" s="108" t="s">
        <v>50</v>
      </c>
      <c r="C239" s="111">
        <v>151</v>
      </c>
      <c r="D239" s="108" t="s">
        <v>52</v>
      </c>
      <c r="E239" s="109">
        <v>1998</v>
      </c>
      <c r="F239" s="109" t="s">
        <v>3</v>
      </c>
      <c r="G239" s="109" t="s">
        <v>4</v>
      </c>
      <c r="H239" s="104">
        <v>0.034869907407407405</v>
      </c>
      <c r="I239" s="104">
        <v>0.033354166666666664</v>
      </c>
      <c r="J239" s="120">
        <f aca="true" t="shared" si="49" ref="J239:J248">SUM(H239-I239)</f>
        <v>0.0015157407407407411</v>
      </c>
      <c r="K239" s="99"/>
      <c r="L239" s="99"/>
      <c r="M239" s="99"/>
      <c r="N239" s="99"/>
      <c r="O239" s="99"/>
      <c r="P239" s="99"/>
      <c r="Q239" s="99"/>
      <c r="R239" s="99">
        <v>2</v>
      </c>
      <c r="S239" s="99"/>
      <c r="T239" s="99"/>
      <c r="U239" s="99">
        <v>2</v>
      </c>
      <c r="V239" s="99"/>
      <c r="W239" s="99"/>
      <c r="X239" s="99"/>
      <c r="Y239" s="99"/>
      <c r="Z239" s="99"/>
      <c r="AA239" s="99">
        <v>2</v>
      </c>
      <c r="AB239" s="99"/>
      <c r="AC239" s="105">
        <f aca="true" t="shared" si="50" ref="AC239:AC248">SUM(K239+L239+M239+N239+O239+P239+Q239+R239+S239+T239+U239+V239+W239+X239+Y239+Z239+AA239+AB239)</f>
        <v>6</v>
      </c>
      <c r="AD239" s="105">
        <v>130.96</v>
      </c>
      <c r="AE239" s="121">
        <f aca="true" t="shared" si="51" ref="AE239:AE248">SUM(AC239+AD239)</f>
        <v>136.96</v>
      </c>
      <c r="AF239" s="104">
        <v>0.03694363425925926</v>
      </c>
      <c r="AG239" s="104">
        <v>0.035454629629629635</v>
      </c>
      <c r="AH239" s="107">
        <f aca="true" t="shared" si="52" ref="AH239:AH248">SUM(AF239-AG239)</f>
        <v>0.0014890046296296283</v>
      </c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105">
        <f aca="true" t="shared" si="53" ref="BA239:BA248">SUM(AL239+AM239+AN239+AO239+AP239+AQ239+AR239+AS239+AT239+AU239+AV239+AW239+AX239+AY239+AZ239)</f>
        <v>0</v>
      </c>
      <c r="BB239" s="106">
        <v>128.65</v>
      </c>
      <c r="BC239" s="121">
        <f aca="true" t="shared" si="54" ref="BC239:BC248">SUM(BA239+BB239)</f>
        <v>128.65</v>
      </c>
      <c r="BD239" s="112">
        <f aca="true" t="shared" si="55" ref="BD239:BD248">MIN(AC239+AD239,BA239+BB239)</f>
        <v>128.65</v>
      </c>
      <c r="BE239" s="99">
        <v>1</v>
      </c>
    </row>
    <row r="240" spans="1:57" ht="15" customHeight="1">
      <c r="A240" s="122">
        <v>2</v>
      </c>
      <c r="B240" s="101" t="s">
        <v>50</v>
      </c>
      <c r="C240" s="111">
        <v>146</v>
      </c>
      <c r="D240" s="101" t="s">
        <v>78</v>
      </c>
      <c r="E240" s="102">
        <v>1999</v>
      </c>
      <c r="F240" s="102" t="s">
        <v>73</v>
      </c>
      <c r="G240" s="103" t="s">
        <v>4</v>
      </c>
      <c r="H240" s="104">
        <v>0.013399537037037036</v>
      </c>
      <c r="I240" s="104">
        <v>0.011847569444444444</v>
      </c>
      <c r="J240" s="120">
        <f t="shared" si="49"/>
        <v>0.0015519675925925926</v>
      </c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>
        <v>2</v>
      </c>
      <c r="AB240" s="99"/>
      <c r="AC240" s="105">
        <f t="shared" si="50"/>
        <v>2</v>
      </c>
      <c r="AD240" s="105">
        <v>134.09</v>
      </c>
      <c r="AE240" s="121">
        <f t="shared" si="51"/>
        <v>136.09</v>
      </c>
      <c r="AF240" s="104">
        <v>0.016143055555555553</v>
      </c>
      <c r="AG240" s="104">
        <v>0.014643171296296296</v>
      </c>
      <c r="AH240" s="107">
        <f t="shared" si="52"/>
        <v>0.0014998842592592564</v>
      </c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105">
        <f t="shared" si="53"/>
        <v>0</v>
      </c>
      <c r="BB240" s="106">
        <v>129.59</v>
      </c>
      <c r="BC240" s="121">
        <f t="shared" si="54"/>
        <v>129.59</v>
      </c>
      <c r="BD240" s="112">
        <f t="shared" si="55"/>
        <v>129.59</v>
      </c>
      <c r="BE240" s="99">
        <v>2</v>
      </c>
    </row>
    <row r="241" spans="1:57" ht="15" customHeight="1">
      <c r="A241" s="122">
        <v>3</v>
      </c>
      <c r="B241" s="108" t="s">
        <v>50</v>
      </c>
      <c r="C241" s="111">
        <v>152</v>
      </c>
      <c r="D241" s="108" t="s">
        <v>71</v>
      </c>
      <c r="E241" s="109">
        <v>2001</v>
      </c>
      <c r="F241" s="109" t="s">
        <v>3</v>
      </c>
      <c r="G241" s="109" t="s">
        <v>4</v>
      </c>
      <c r="H241" s="104">
        <v>0.041203472222222225</v>
      </c>
      <c r="I241" s="104">
        <v>0.03961932870370371</v>
      </c>
      <c r="J241" s="120">
        <f t="shared" si="49"/>
        <v>0.001584143518518516</v>
      </c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105">
        <f t="shared" si="50"/>
        <v>0</v>
      </c>
      <c r="AD241" s="105">
        <v>136.87</v>
      </c>
      <c r="AE241" s="121">
        <f t="shared" si="51"/>
        <v>136.87</v>
      </c>
      <c r="AF241" s="104">
        <v>0.002920486111111111</v>
      </c>
      <c r="AG241" s="104">
        <v>0.0014118055555555557</v>
      </c>
      <c r="AH241" s="107">
        <f t="shared" si="52"/>
        <v>0.0015086805555555554</v>
      </c>
      <c r="AI241" s="99"/>
      <c r="AJ241" s="99"/>
      <c r="AK241" s="99"/>
      <c r="AL241" s="99"/>
      <c r="AM241" s="99"/>
      <c r="AN241" s="99"/>
      <c r="AO241" s="99"/>
      <c r="AP241" s="99"/>
      <c r="AQ241" s="99"/>
      <c r="AR241" s="99"/>
      <c r="AS241" s="99"/>
      <c r="AT241" s="99"/>
      <c r="AU241" s="99"/>
      <c r="AV241" s="99"/>
      <c r="AW241" s="99"/>
      <c r="AX241" s="99"/>
      <c r="AY241" s="99"/>
      <c r="AZ241" s="99"/>
      <c r="BA241" s="105">
        <f t="shared" si="53"/>
        <v>0</v>
      </c>
      <c r="BB241" s="106">
        <v>130.35</v>
      </c>
      <c r="BC241" s="121">
        <f t="shared" si="54"/>
        <v>130.35</v>
      </c>
      <c r="BD241" s="112">
        <f t="shared" si="55"/>
        <v>130.35</v>
      </c>
      <c r="BE241" s="99">
        <v>3</v>
      </c>
    </row>
    <row r="242" spans="1:57" ht="15" customHeight="1">
      <c r="A242" s="122">
        <v>4</v>
      </c>
      <c r="B242" s="108" t="s">
        <v>50</v>
      </c>
      <c r="C242" s="111">
        <v>144</v>
      </c>
      <c r="D242" s="108" t="s">
        <v>122</v>
      </c>
      <c r="E242" s="109">
        <v>2000</v>
      </c>
      <c r="F242" s="109" t="s">
        <v>3</v>
      </c>
      <c r="G242" s="109" t="s">
        <v>4</v>
      </c>
      <c r="H242" s="104">
        <v>0.010715162037037035</v>
      </c>
      <c r="I242" s="104">
        <v>0.00905462962962963</v>
      </c>
      <c r="J242" s="120">
        <f t="shared" si="49"/>
        <v>0.0016605324074074057</v>
      </c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105">
        <f t="shared" si="50"/>
        <v>0</v>
      </c>
      <c r="AD242" s="105">
        <v>143.47</v>
      </c>
      <c r="AE242" s="121">
        <f t="shared" si="51"/>
        <v>143.47</v>
      </c>
      <c r="AF242" s="104">
        <v>0.013370370370370371</v>
      </c>
      <c r="AG242" s="104">
        <v>0.011831365740740741</v>
      </c>
      <c r="AH242" s="107">
        <f t="shared" si="52"/>
        <v>0.0015390046296296298</v>
      </c>
      <c r="AI242" s="99"/>
      <c r="AJ242" s="99"/>
      <c r="AK242" s="99"/>
      <c r="AL242" s="99"/>
      <c r="AM242" s="99"/>
      <c r="AN242" s="99"/>
      <c r="AO242" s="99"/>
      <c r="AP242" s="99"/>
      <c r="AQ242" s="99"/>
      <c r="AR242" s="99">
        <v>2</v>
      </c>
      <c r="AS242" s="99"/>
      <c r="AT242" s="99"/>
      <c r="AU242" s="99"/>
      <c r="AV242" s="99"/>
      <c r="AW242" s="99"/>
      <c r="AX242" s="99"/>
      <c r="AY242" s="99"/>
      <c r="AZ242" s="99"/>
      <c r="BA242" s="105">
        <f t="shared" si="53"/>
        <v>2</v>
      </c>
      <c r="BB242" s="106">
        <v>132.97</v>
      </c>
      <c r="BC242" s="121">
        <f t="shared" si="54"/>
        <v>134.97</v>
      </c>
      <c r="BD242" s="112">
        <f t="shared" si="55"/>
        <v>134.97</v>
      </c>
      <c r="BE242" s="99">
        <v>4</v>
      </c>
    </row>
    <row r="243" spans="1:57" ht="15" customHeight="1">
      <c r="A243" s="122">
        <v>5</v>
      </c>
      <c r="B243" s="108" t="s">
        <v>50</v>
      </c>
      <c r="C243" s="111">
        <v>145</v>
      </c>
      <c r="D243" s="108" t="s">
        <v>90</v>
      </c>
      <c r="E243" s="109">
        <v>2002</v>
      </c>
      <c r="F243" s="102" t="s">
        <v>174</v>
      </c>
      <c r="G243" s="109">
        <v>1</v>
      </c>
      <c r="H243" s="104">
        <v>0.012180439814814816</v>
      </c>
      <c r="I243" s="104">
        <v>0.010443981481481483</v>
      </c>
      <c r="J243" s="120">
        <f t="shared" si="49"/>
        <v>0.001736458333333333</v>
      </c>
      <c r="K243" s="99"/>
      <c r="L243" s="99"/>
      <c r="M243" s="99"/>
      <c r="N243" s="99"/>
      <c r="O243" s="99"/>
      <c r="P243" s="99"/>
      <c r="Q243" s="99"/>
      <c r="R243" s="99">
        <v>2</v>
      </c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105">
        <f t="shared" si="50"/>
        <v>2</v>
      </c>
      <c r="AD243" s="105">
        <v>150.03</v>
      </c>
      <c r="AE243" s="121">
        <f t="shared" si="51"/>
        <v>152.03</v>
      </c>
      <c r="AF243" s="104">
        <v>0.014823032407407408</v>
      </c>
      <c r="AG243" s="104">
        <v>0.013225925925925926</v>
      </c>
      <c r="AH243" s="107">
        <f t="shared" si="52"/>
        <v>0.0015971064814814823</v>
      </c>
      <c r="AI243" s="99"/>
      <c r="AJ243" s="99"/>
      <c r="AK243" s="99"/>
      <c r="AL243" s="99"/>
      <c r="AM243" s="99"/>
      <c r="AN243" s="99"/>
      <c r="AO243" s="99"/>
      <c r="AP243" s="99">
        <v>2</v>
      </c>
      <c r="AQ243" s="99"/>
      <c r="AR243" s="99"/>
      <c r="AS243" s="99"/>
      <c r="AT243" s="99"/>
      <c r="AU243" s="99"/>
      <c r="AV243" s="99"/>
      <c r="AW243" s="99"/>
      <c r="AX243" s="99"/>
      <c r="AY243" s="99"/>
      <c r="AZ243" s="99"/>
      <c r="BA243" s="105">
        <f t="shared" si="53"/>
        <v>2</v>
      </c>
      <c r="BB243" s="106">
        <v>137.99</v>
      </c>
      <c r="BC243" s="121">
        <f t="shared" si="54"/>
        <v>139.99</v>
      </c>
      <c r="BD243" s="112">
        <f t="shared" si="55"/>
        <v>139.99</v>
      </c>
      <c r="BE243" s="99">
        <v>5</v>
      </c>
    </row>
    <row r="244" spans="1:57" ht="15" customHeight="1">
      <c r="A244" s="122">
        <v>6</v>
      </c>
      <c r="B244" s="108" t="s">
        <v>50</v>
      </c>
      <c r="C244" s="111">
        <v>149</v>
      </c>
      <c r="D244" s="108" t="s">
        <v>92</v>
      </c>
      <c r="E244" s="109">
        <v>2001</v>
      </c>
      <c r="F244" s="102" t="s">
        <v>174</v>
      </c>
      <c r="G244" s="109">
        <v>1</v>
      </c>
      <c r="H244" s="104">
        <v>0.01840034722222222</v>
      </c>
      <c r="I244" s="104">
        <v>0.016698611111111112</v>
      </c>
      <c r="J244" s="120">
        <f t="shared" si="49"/>
        <v>0.0017017361111111087</v>
      </c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105">
        <f t="shared" si="50"/>
        <v>0</v>
      </c>
      <c r="AD244" s="102">
        <v>147.03</v>
      </c>
      <c r="AE244" s="121">
        <f t="shared" si="51"/>
        <v>147.03</v>
      </c>
      <c r="AF244" s="126">
        <v>0.020413078703703704</v>
      </c>
      <c r="AG244" s="126">
        <v>0.018780555555555554</v>
      </c>
      <c r="AH244" s="107">
        <f t="shared" si="52"/>
        <v>0.0016325231481481503</v>
      </c>
      <c r="AI244" s="102"/>
      <c r="AJ244" s="102">
        <v>2</v>
      </c>
      <c r="AK244" s="102"/>
      <c r="AL244" s="102"/>
      <c r="AM244" s="102"/>
      <c r="AN244" s="102">
        <v>2</v>
      </c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5">
        <f t="shared" si="53"/>
        <v>2</v>
      </c>
      <c r="BB244" s="112">
        <v>141.05</v>
      </c>
      <c r="BC244" s="121">
        <f t="shared" si="54"/>
        <v>143.05</v>
      </c>
      <c r="BD244" s="112">
        <f t="shared" si="55"/>
        <v>143.05</v>
      </c>
      <c r="BE244" s="99">
        <v>6</v>
      </c>
    </row>
    <row r="245" spans="1:57" ht="15" customHeight="1">
      <c r="A245" s="122">
        <v>7</v>
      </c>
      <c r="B245" s="108" t="s">
        <v>50</v>
      </c>
      <c r="C245" s="111">
        <v>143</v>
      </c>
      <c r="D245" s="108" t="s">
        <v>56</v>
      </c>
      <c r="E245" s="109">
        <v>2000</v>
      </c>
      <c r="F245" s="102" t="s">
        <v>3</v>
      </c>
      <c r="G245" s="109">
        <v>2</v>
      </c>
      <c r="H245" s="104">
        <v>0.010396527777777777</v>
      </c>
      <c r="I245" s="104">
        <v>0.008361458333333334</v>
      </c>
      <c r="J245" s="120">
        <f t="shared" si="49"/>
        <v>0.0020350694444444435</v>
      </c>
      <c r="K245" s="99"/>
      <c r="L245" s="99"/>
      <c r="M245" s="99"/>
      <c r="N245" s="99"/>
      <c r="O245" s="99">
        <v>2</v>
      </c>
      <c r="P245" s="99"/>
      <c r="Q245" s="99">
        <v>2</v>
      </c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105">
        <f t="shared" si="50"/>
        <v>4</v>
      </c>
      <c r="AD245" s="102">
        <v>175.83</v>
      </c>
      <c r="AE245" s="121">
        <f t="shared" si="51"/>
        <v>179.83</v>
      </c>
      <c r="AF245" s="126">
        <v>0.012898611111111112</v>
      </c>
      <c r="AG245" s="126">
        <v>0.011144675925925926</v>
      </c>
      <c r="AH245" s="107">
        <f t="shared" si="52"/>
        <v>0.0017539351851851865</v>
      </c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5">
        <f t="shared" si="53"/>
        <v>0</v>
      </c>
      <c r="BB245" s="112">
        <v>151.54</v>
      </c>
      <c r="BC245" s="121">
        <f t="shared" si="54"/>
        <v>151.54</v>
      </c>
      <c r="BD245" s="112">
        <f t="shared" si="55"/>
        <v>151.54</v>
      </c>
      <c r="BE245" s="99">
        <v>7</v>
      </c>
    </row>
    <row r="246" spans="1:57" ht="15" customHeight="1">
      <c r="A246" s="122">
        <v>8</v>
      </c>
      <c r="B246" s="110" t="s">
        <v>50</v>
      </c>
      <c r="C246" s="111">
        <v>150</v>
      </c>
      <c r="D246" s="110" t="s">
        <v>91</v>
      </c>
      <c r="E246" s="111">
        <v>2000</v>
      </c>
      <c r="F246" s="111" t="s">
        <v>174</v>
      </c>
      <c r="G246" s="103">
        <v>1</v>
      </c>
      <c r="H246" s="104">
        <v>0.02862002314814815</v>
      </c>
      <c r="I246" s="104">
        <v>0.026599074074074077</v>
      </c>
      <c r="J246" s="120">
        <f t="shared" si="49"/>
        <v>0.0020209490740740743</v>
      </c>
      <c r="K246" s="99"/>
      <c r="L246" s="99">
        <v>2</v>
      </c>
      <c r="M246" s="99">
        <v>2</v>
      </c>
      <c r="N246" s="99"/>
      <c r="O246" s="99"/>
      <c r="P246" s="99"/>
      <c r="Q246" s="99"/>
      <c r="R246" s="99"/>
      <c r="S246" s="99">
        <v>2</v>
      </c>
      <c r="T246" s="99"/>
      <c r="U246" s="99"/>
      <c r="V246" s="99"/>
      <c r="W246" s="99"/>
      <c r="X246" s="99"/>
      <c r="Y246" s="99"/>
      <c r="Z246" s="99"/>
      <c r="AA246" s="99"/>
      <c r="AB246" s="99"/>
      <c r="AC246" s="105">
        <f t="shared" si="50"/>
        <v>6</v>
      </c>
      <c r="AD246" s="102">
        <v>174.61</v>
      </c>
      <c r="AE246" s="121">
        <f t="shared" si="51"/>
        <v>180.61</v>
      </c>
      <c r="AF246" s="126">
        <v>0.031060069444444446</v>
      </c>
      <c r="AG246" s="126">
        <v>0.0291900462962963</v>
      </c>
      <c r="AH246" s="107">
        <f t="shared" si="52"/>
        <v>0.001870023148148145</v>
      </c>
      <c r="AI246" s="102"/>
      <c r="AJ246" s="102">
        <v>2</v>
      </c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>
        <v>2</v>
      </c>
      <c r="AZ246" s="102"/>
      <c r="BA246" s="105">
        <f t="shared" si="53"/>
        <v>2</v>
      </c>
      <c r="BB246" s="112">
        <v>161.57</v>
      </c>
      <c r="BC246" s="121">
        <f t="shared" si="54"/>
        <v>163.57</v>
      </c>
      <c r="BD246" s="112">
        <f t="shared" si="55"/>
        <v>163.57</v>
      </c>
      <c r="BE246" s="99">
        <v>8</v>
      </c>
    </row>
    <row r="247" spans="1:57" ht="15" customHeight="1">
      <c r="A247" s="122">
        <v>9</v>
      </c>
      <c r="B247" s="110" t="s">
        <v>50</v>
      </c>
      <c r="C247" s="111">
        <v>141</v>
      </c>
      <c r="D247" s="110" t="s">
        <v>239</v>
      </c>
      <c r="E247" s="111">
        <v>2004</v>
      </c>
      <c r="F247" s="111" t="s">
        <v>174</v>
      </c>
      <c r="G247" s="103" t="s">
        <v>7</v>
      </c>
      <c r="H247" s="104">
        <v>0.01055960648148148</v>
      </c>
      <c r="I247" s="104">
        <v>0.006966087962962963</v>
      </c>
      <c r="J247" s="120">
        <f t="shared" si="49"/>
        <v>0.0035935185185185176</v>
      </c>
      <c r="K247" s="99"/>
      <c r="L247" s="99"/>
      <c r="M247" s="99"/>
      <c r="N247" s="99"/>
      <c r="O247" s="99"/>
      <c r="P247" s="99">
        <v>50</v>
      </c>
      <c r="Q247" s="99">
        <v>50</v>
      </c>
      <c r="R247" s="99">
        <v>50</v>
      </c>
      <c r="S247" s="99"/>
      <c r="T247" s="99">
        <v>50</v>
      </c>
      <c r="U247" s="99">
        <v>50</v>
      </c>
      <c r="V247" s="99"/>
      <c r="W247" s="99"/>
      <c r="X247" s="99"/>
      <c r="Y247" s="99"/>
      <c r="Z247" s="99">
        <v>2</v>
      </c>
      <c r="AA247" s="99">
        <v>50</v>
      </c>
      <c r="AB247" s="99"/>
      <c r="AC247" s="105">
        <f t="shared" si="50"/>
        <v>302</v>
      </c>
      <c r="AD247" s="102">
        <v>310.48</v>
      </c>
      <c r="AE247" s="121">
        <f t="shared" si="51"/>
        <v>612.48</v>
      </c>
      <c r="AF247" s="126"/>
      <c r="AG247" s="126"/>
      <c r="AH247" s="107">
        <f t="shared" si="52"/>
        <v>0</v>
      </c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5">
        <f t="shared" si="53"/>
        <v>0</v>
      </c>
      <c r="BB247" s="112">
        <v>9999.99</v>
      </c>
      <c r="BC247" s="121">
        <f t="shared" si="54"/>
        <v>9999.99</v>
      </c>
      <c r="BD247" s="112">
        <f t="shared" si="55"/>
        <v>612.48</v>
      </c>
      <c r="BE247" s="99">
        <v>9</v>
      </c>
    </row>
    <row r="248" spans="1:57" ht="15" customHeight="1">
      <c r="A248" s="99">
        <v>10</v>
      </c>
      <c r="B248" s="110" t="s">
        <v>50</v>
      </c>
      <c r="C248" s="111">
        <v>147</v>
      </c>
      <c r="D248" s="110" t="s">
        <v>240</v>
      </c>
      <c r="E248" s="111">
        <v>2004</v>
      </c>
      <c r="F248" s="111" t="s">
        <v>174</v>
      </c>
      <c r="G248" s="103" t="s">
        <v>7</v>
      </c>
      <c r="H248" s="104">
        <v>0.019483564814814815</v>
      </c>
      <c r="I248" s="104">
        <v>0.014719212962962963</v>
      </c>
      <c r="J248" s="120">
        <f t="shared" si="49"/>
        <v>0.004764351851851851</v>
      </c>
      <c r="K248" s="99"/>
      <c r="L248" s="99">
        <v>50</v>
      </c>
      <c r="M248" s="99">
        <v>2</v>
      </c>
      <c r="N248" s="99"/>
      <c r="O248" s="99"/>
      <c r="P248" s="99">
        <v>50</v>
      </c>
      <c r="Q248" s="99">
        <v>50</v>
      </c>
      <c r="R248" s="99">
        <v>50</v>
      </c>
      <c r="S248" s="99">
        <v>50</v>
      </c>
      <c r="T248" s="99"/>
      <c r="U248" s="99"/>
      <c r="V248" s="99">
        <v>50</v>
      </c>
      <c r="W248" s="99">
        <v>50</v>
      </c>
      <c r="X248" s="99">
        <v>50</v>
      </c>
      <c r="Y248" s="99"/>
      <c r="Z248" s="99">
        <v>50</v>
      </c>
      <c r="AA248" s="99">
        <v>50</v>
      </c>
      <c r="AB248" s="99">
        <v>2</v>
      </c>
      <c r="AC248" s="105">
        <f t="shared" si="50"/>
        <v>504</v>
      </c>
      <c r="AD248" s="105">
        <v>411.64</v>
      </c>
      <c r="AE248" s="121">
        <f t="shared" si="51"/>
        <v>915.64</v>
      </c>
      <c r="AF248" s="104"/>
      <c r="AG248" s="104"/>
      <c r="AH248" s="107">
        <f t="shared" si="52"/>
        <v>0</v>
      </c>
      <c r="AI248" s="99"/>
      <c r="AJ248" s="99"/>
      <c r="AK248" s="99"/>
      <c r="AL248" s="99"/>
      <c r="AM248" s="99"/>
      <c r="AN248" s="99"/>
      <c r="AO248" s="99"/>
      <c r="AP248" s="99"/>
      <c r="AQ248" s="99"/>
      <c r="AR248" s="99"/>
      <c r="AS248" s="99"/>
      <c r="AT248" s="99"/>
      <c r="AU248" s="99"/>
      <c r="AV248" s="99"/>
      <c r="AW248" s="99"/>
      <c r="AX248" s="99"/>
      <c r="AY248" s="99"/>
      <c r="AZ248" s="99"/>
      <c r="BA248" s="105">
        <f t="shared" si="53"/>
        <v>0</v>
      </c>
      <c r="BB248" s="106">
        <v>9999.99</v>
      </c>
      <c r="BC248" s="121">
        <f t="shared" si="54"/>
        <v>9999.99</v>
      </c>
      <c r="BD248" s="112">
        <f t="shared" si="55"/>
        <v>915.64</v>
      </c>
      <c r="BE248" s="99">
        <v>10</v>
      </c>
    </row>
    <row r="249" spans="1:57" ht="63.75" customHeight="1">
      <c r="A249" s="331" t="s">
        <v>303</v>
      </c>
      <c r="B249" s="331"/>
      <c r="C249" s="331"/>
      <c r="D249" s="331"/>
      <c r="E249" s="331"/>
      <c r="F249" s="331"/>
      <c r="G249" s="331"/>
      <c r="H249" s="331"/>
      <c r="I249" s="331"/>
      <c r="J249" s="331"/>
      <c r="K249" s="331"/>
      <c r="L249" s="331"/>
      <c r="M249" s="331"/>
      <c r="N249" s="331"/>
      <c r="O249" s="331"/>
      <c r="P249" s="331"/>
      <c r="Q249" s="331"/>
      <c r="R249" s="331"/>
      <c r="S249" s="331"/>
      <c r="T249" s="331"/>
      <c r="U249" s="331"/>
      <c r="V249" s="331"/>
      <c r="W249" s="331"/>
      <c r="X249" s="331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  <c r="AX249" s="331"/>
      <c r="AY249" s="331"/>
      <c r="AZ249" s="331"/>
      <c r="BA249" s="331"/>
      <c r="BB249" s="331"/>
      <c r="BC249" s="331"/>
      <c r="BD249" s="331"/>
      <c r="BE249" s="331"/>
    </row>
    <row r="250" spans="1:57" ht="34.5" customHeight="1">
      <c r="A250" s="332" t="s">
        <v>304</v>
      </c>
      <c r="B250" s="332"/>
      <c r="C250" s="332"/>
      <c r="D250" s="332"/>
      <c r="E250" s="332"/>
      <c r="F250" s="332"/>
      <c r="G250" s="332"/>
      <c r="H250" s="332"/>
      <c r="I250" s="332"/>
      <c r="J250" s="332"/>
      <c r="K250" s="332"/>
      <c r="L250" s="332"/>
      <c r="M250" s="332"/>
      <c r="N250" s="332"/>
      <c r="O250" s="332"/>
      <c r="P250" s="332"/>
      <c r="Q250" s="332"/>
      <c r="R250" s="332"/>
      <c r="S250" s="332"/>
      <c r="T250" s="332"/>
      <c r="U250" s="332"/>
      <c r="V250" s="332"/>
      <c r="W250" s="332"/>
      <c r="X250" s="332"/>
      <c r="Y250" s="332"/>
      <c r="Z250" s="332"/>
      <c r="AA250" s="332"/>
      <c r="AB250" s="332"/>
      <c r="AC250" s="332"/>
      <c r="AD250" s="332"/>
      <c r="AE250" s="332"/>
      <c r="AF250" s="332"/>
      <c r="AG250" s="332"/>
      <c r="AH250" s="332"/>
      <c r="AI250" s="332"/>
      <c r="AJ250" s="332"/>
      <c r="AK250" s="332"/>
      <c r="AL250" s="332"/>
      <c r="AM250" s="332"/>
      <c r="AN250" s="332"/>
      <c r="AO250" s="332"/>
      <c r="AP250" s="332"/>
      <c r="AQ250" s="332"/>
      <c r="AR250" s="332"/>
      <c r="AS250" s="332"/>
      <c r="AT250" s="332"/>
      <c r="AU250" s="332"/>
      <c r="AV250" s="332"/>
      <c r="AW250" s="332"/>
      <c r="AX250" s="332"/>
      <c r="AY250" s="332"/>
      <c r="AZ250" s="332"/>
      <c r="BA250" s="332"/>
      <c r="BB250" s="332"/>
      <c r="BC250" s="332"/>
      <c r="BD250" s="332"/>
      <c r="BE250" s="332"/>
    </row>
    <row r="251" spans="1:57" ht="12">
      <c r="A251" s="83"/>
      <c r="B251" s="84"/>
      <c r="C251" s="83"/>
      <c r="D251" s="84"/>
      <c r="E251" s="84"/>
      <c r="F251" s="83"/>
      <c r="G251" s="83"/>
      <c r="H251" s="83"/>
      <c r="I251" s="83"/>
      <c r="J251" s="182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182"/>
      <c r="AD251" s="182"/>
      <c r="AE251" s="182"/>
      <c r="AF251" s="83"/>
      <c r="AG251" s="83"/>
      <c r="AH251" s="1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182"/>
      <c r="BB251" s="182"/>
      <c r="BC251" s="184"/>
      <c r="BD251" s="83"/>
      <c r="BE251" s="86"/>
    </row>
    <row r="252" spans="1:57" ht="12">
      <c r="A252" s="83"/>
      <c r="B252" s="84"/>
      <c r="C252" s="83"/>
      <c r="D252" s="84"/>
      <c r="E252" s="84"/>
      <c r="F252" s="83"/>
      <c r="G252" s="83"/>
      <c r="H252" s="83"/>
      <c r="I252" s="83"/>
      <c r="J252" s="182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182"/>
      <c r="AD252" s="182"/>
      <c r="AE252" s="182"/>
      <c r="AF252" s="83"/>
      <c r="AG252" s="83"/>
      <c r="AH252" s="1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182"/>
      <c r="BB252" s="182"/>
      <c r="BC252" s="184"/>
      <c r="BD252" s="83"/>
      <c r="BE252" s="86"/>
    </row>
  </sheetData>
  <mergeCells count="118">
    <mergeCell ref="A249:BE249"/>
    <mergeCell ref="A250:BE250"/>
    <mergeCell ref="BE225:BE226"/>
    <mergeCell ref="A154:BE154"/>
    <mergeCell ref="A155:BE155"/>
    <mergeCell ref="A186:BE186"/>
    <mergeCell ref="A187:BE187"/>
    <mergeCell ref="A218:BE218"/>
    <mergeCell ref="A219:BE219"/>
    <mergeCell ref="D224:F224"/>
    <mergeCell ref="AC225:AE225"/>
    <mergeCell ref="AF225:AZ225"/>
    <mergeCell ref="BA225:BC225"/>
    <mergeCell ref="BD225:BD226"/>
    <mergeCell ref="A225:A226"/>
    <mergeCell ref="D225:D226"/>
    <mergeCell ref="F225:F226"/>
    <mergeCell ref="H225:AB225"/>
    <mergeCell ref="A57:A58"/>
    <mergeCell ref="A220:BE220"/>
    <mergeCell ref="A102:BE102"/>
    <mergeCell ref="A103:BE103"/>
    <mergeCell ref="AC161:AE161"/>
    <mergeCell ref="BA161:BC161"/>
    <mergeCell ref="D57:D58"/>
    <mergeCell ref="F57:F58"/>
    <mergeCell ref="H57:AB57"/>
    <mergeCell ref="BE57:BE58"/>
    <mergeCell ref="A54:BE54"/>
    <mergeCell ref="A55:BE55"/>
    <mergeCell ref="D56:F56"/>
    <mergeCell ref="BC56:BD56"/>
    <mergeCell ref="AC57:AE57"/>
    <mergeCell ref="AF57:AZ57"/>
    <mergeCell ref="BA57:BC57"/>
    <mergeCell ref="BD57:BD58"/>
    <mergeCell ref="A50:BE50"/>
    <mergeCell ref="A51:BE51"/>
    <mergeCell ref="A52:BE52"/>
    <mergeCell ref="A53:BE53"/>
    <mergeCell ref="BA6:BC6"/>
    <mergeCell ref="BD6:BD7"/>
    <mergeCell ref="BE6:BE7"/>
    <mergeCell ref="D6:D7"/>
    <mergeCell ref="A1:BE1"/>
    <mergeCell ref="A4:BE4"/>
    <mergeCell ref="A2:BE2"/>
    <mergeCell ref="A3:BE3"/>
    <mergeCell ref="BD161:BD162"/>
    <mergeCell ref="BE161:BE162"/>
    <mergeCell ref="AF161:AZ161"/>
    <mergeCell ref="A189:BE189"/>
    <mergeCell ref="D161:D162"/>
    <mergeCell ref="F161:F162"/>
    <mergeCell ref="H161:AB161"/>
    <mergeCell ref="BC5:BD5"/>
    <mergeCell ref="A104:BE104"/>
    <mergeCell ref="A105:BE105"/>
    <mergeCell ref="A106:BE106"/>
    <mergeCell ref="F6:F7"/>
    <mergeCell ref="H6:AB6"/>
    <mergeCell ref="AC6:AE6"/>
    <mergeCell ref="D5:F5"/>
    <mergeCell ref="A6:A7"/>
    <mergeCell ref="AF6:AZ6"/>
    <mergeCell ref="A107:BE107"/>
    <mergeCell ref="D108:F108"/>
    <mergeCell ref="BC108:BD108"/>
    <mergeCell ref="A109:A110"/>
    <mergeCell ref="D109:D110"/>
    <mergeCell ref="F109:F110"/>
    <mergeCell ref="H109:AB109"/>
    <mergeCell ref="AC109:AE109"/>
    <mergeCell ref="AF109:AZ109"/>
    <mergeCell ref="BA109:BC109"/>
    <mergeCell ref="BD109:BD110"/>
    <mergeCell ref="BE109:BE110"/>
    <mergeCell ref="A156:BE156"/>
    <mergeCell ref="A157:BE157"/>
    <mergeCell ref="A158:BE158"/>
    <mergeCell ref="A159:BE159"/>
    <mergeCell ref="D160:F160"/>
    <mergeCell ref="BC160:BD160"/>
    <mergeCell ref="A190:BE190"/>
    <mergeCell ref="A191:BE191"/>
    <mergeCell ref="A192:BE192"/>
    <mergeCell ref="D193:F193"/>
    <mergeCell ref="BC193:BD193"/>
    <mergeCell ref="D236:F236"/>
    <mergeCell ref="BC236:BD236"/>
    <mergeCell ref="BD194:BD195"/>
    <mergeCell ref="D194:D195"/>
    <mergeCell ref="F194:F195"/>
    <mergeCell ref="H194:AB194"/>
    <mergeCell ref="AC194:AE194"/>
    <mergeCell ref="A221:BE221"/>
    <mergeCell ref="A222:BE222"/>
    <mergeCell ref="A223:BE223"/>
    <mergeCell ref="AE237:AE238"/>
    <mergeCell ref="AF237:AZ237"/>
    <mergeCell ref="BA237:BA238"/>
    <mergeCell ref="BE194:BE195"/>
    <mergeCell ref="AF194:AZ194"/>
    <mergeCell ref="BC237:BC238"/>
    <mergeCell ref="BD237:BD238"/>
    <mergeCell ref="BE237:BE238"/>
    <mergeCell ref="BA194:BC194"/>
    <mergeCell ref="BC224:BD224"/>
    <mergeCell ref="A194:A195"/>
    <mergeCell ref="A237:A238"/>
    <mergeCell ref="A161:A162"/>
    <mergeCell ref="BB237:BB238"/>
    <mergeCell ref="D237:D238"/>
    <mergeCell ref="F237:F238"/>
    <mergeCell ref="H237:AB237"/>
    <mergeCell ref="AC237:AC238"/>
    <mergeCell ref="A235:BE235"/>
    <mergeCell ref="AD237:AD238"/>
  </mergeCells>
  <printOptions/>
  <pageMargins left="0.2" right="0.2" top="0.29" bottom="0.2" header="0.2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Gvozdeva OV</cp:lastModifiedBy>
  <cp:lastPrinted>2015-07-08T02:52:53Z</cp:lastPrinted>
  <dcterms:created xsi:type="dcterms:W3CDTF">1996-10-08T23:32:33Z</dcterms:created>
  <dcterms:modified xsi:type="dcterms:W3CDTF">2015-07-08T03:07:29Z</dcterms:modified>
  <cp:category/>
  <cp:version/>
  <cp:contentType/>
  <cp:contentStatus/>
</cp:coreProperties>
</file>