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056" windowWidth="10710" windowHeight="11640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2" authorId="0">
      <text>
        <r>
          <rPr>
            <b/>
            <sz val="9"/>
            <rFont val="Tahoma"/>
            <family val="2"/>
          </rPr>
          <t>в группе В</t>
        </r>
      </text>
    </comment>
    <comment ref="G3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3" authorId="0">
      <text>
        <r>
          <rPr>
            <b/>
            <sz val="9"/>
            <rFont val="Tahoma"/>
            <family val="2"/>
          </rPr>
          <t>в группе В</t>
        </r>
      </text>
    </comment>
    <comment ref="G3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<sst xmlns="http://schemas.openxmlformats.org/spreadsheetml/2006/main" count="325" uniqueCount="193">
  <si>
    <t>Текущий рейтинг</t>
  </si>
  <si>
    <t>Башмаков Александр Сирия Вячеслав</t>
  </si>
  <si>
    <t>1996      1996</t>
  </si>
  <si>
    <t>Место в ТР</t>
  </si>
  <si>
    <t>Фамилия    Имя</t>
  </si>
  <si>
    <t>место</t>
  </si>
  <si>
    <t>очки</t>
  </si>
  <si>
    <t>Шклярук Николай  Михайлов Игорь</t>
  </si>
  <si>
    <t>Маймистов Сергей</t>
  </si>
  <si>
    <t>Гоголев Дмитрий</t>
  </si>
  <si>
    <t>Инкин Никита</t>
  </si>
  <si>
    <t>Казанцев Никита</t>
  </si>
  <si>
    <t>Власова Ксения</t>
  </si>
  <si>
    <t>Игнатьева Мария</t>
  </si>
  <si>
    <t>Бедоева Арина</t>
  </si>
  <si>
    <t>Вохтомина Ирина</t>
  </si>
  <si>
    <t>Деревянко Наталья</t>
  </si>
  <si>
    <t>Ларионова Ксения</t>
  </si>
  <si>
    <t>Попыхова Наталья</t>
  </si>
  <si>
    <t>Сироткин Антон</t>
  </si>
  <si>
    <t>Баранов Николай</t>
  </si>
  <si>
    <t>Михайлов Игорь</t>
  </si>
  <si>
    <t>Козич Владимир</t>
  </si>
  <si>
    <t>Котов Павел</t>
  </si>
  <si>
    <t>Бояркин Даниил</t>
  </si>
  <si>
    <t>Малышев Роман</t>
  </si>
  <si>
    <t>Шклярук Николай</t>
  </si>
  <si>
    <t>Иванов Михаил</t>
  </si>
  <si>
    <t>место в МС</t>
  </si>
  <si>
    <t>место среди РС</t>
  </si>
  <si>
    <t>год  рожд.</t>
  </si>
  <si>
    <t>Ильюхина Полина</t>
  </si>
  <si>
    <t>Миназова Алсу</t>
  </si>
  <si>
    <t>Пешкова Валерия</t>
  </si>
  <si>
    <t>Крылова Ксения</t>
  </si>
  <si>
    <t>Дегтярев Андрей</t>
  </si>
  <si>
    <t>Лазарев Александр</t>
  </si>
  <si>
    <t>Савицкий Александр</t>
  </si>
  <si>
    <t>Беляков Алексей</t>
  </si>
  <si>
    <t>Изюмов Игорь</t>
  </si>
  <si>
    <t>Круглов Михаил</t>
  </si>
  <si>
    <t>DNF</t>
  </si>
  <si>
    <t>Шайдурова Дарья</t>
  </si>
  <si>
    <t>Гатаулин Альберт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</si>
  <si>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</si>
  <si>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</si>
  <si>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</si>
  <si>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</si>
  <si>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</si>
  <si>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</si>
  <si>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Комков Сергей        Котов Павел</t>
  </si>
  <si>
    <t>Гладких Илья</t>
  </si>
  <si>
    <t>Бурдин Павел</t>
  </si>
  <si>
    <t>Плеханов Матвей</t>
  </si>
  <si>
    <t>Матвеев Матвей</t>
  </si>
  <si>
    <t>Гончаров Сергей</t>
  </si>
  <si>
    <t>Лебедев Денис</t>
  </si>
  <si>
    <t>Боровков Дмитрий</t>
  </si>
  <si>
    <t>1998      1998</t>
  </si>
  <si>
    <t>Кубок России 18.05.2013</t>
  </si>
  <si>
    <t>Кубок России 17.05.2013</t>
  </si>
  <si>
    <t>-</t>
  </si>
  <si>
    <t>Тузов Андрей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</si>
  <si>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</si>
  <si>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</si>
  <si>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</si>
  <si>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</si>
  <si>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Чук Максим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</si>
  <si>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</si>
  <si>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</si>
  <si>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</si>
  <si>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</si>
  <si>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</si>
  <si>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</si>
  <si>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</si>
  <si>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</si>
  <si>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</si>
  <si>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</si>
  <si>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</si>
  <si>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</si>
  <si>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</si>
  <si>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</si>
  <si>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</si>
  <si>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DNS</t>
  </si>
  <si>
    <t>Аникин Михаил
Костюченко Сергей</t>
  </si>
  <si>
    <t>1996
1997</t>
  </si>
  <si>
    <t>Анохина Диана</t>
  </si>
  <si>
    <t>Пучнина Вероника</t>
  </si>
  <si>
    <t>Стороженко Ольга</t>
  </si>
  <si>
    <t>Алиева Эльвира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</si>
  <si>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</si>
  <si>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</si>
  <si>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</si>
  <si>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</si>
  <si>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</si>
  <si>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Мельников Александр</t>
  </si>
  <si>
    <t>Рудяшкин Сергей</t>
  </si>
  <si>
    <t>Липтовский слалом 20.04.2013</t>
  </si>
  <si>
    <t>Липтовский слалом 21.04.2013</t>
  </si>
  <si>
    <t>Молоков Артём</t>
  </si>
  <si>
    <t>Бродилов Максим</t>
  </si>
  <si>
    <t>Вилкин Михаил</t>
  </si>
  <si>
    <t>Новоселов Макар</t>
  </si>
  <si>
    <t>Ушаков Кирилл</t>
  </si>
  <si>
    <t>Шичкин Александр</t>
  </si>
  <si>
    <t>Текущий рейтинг (без одного)</t>
  </si>
  <si>
    <t>Неумоин Георгий</t>
  </si>
  <si>
    <t>Горомлев Данил</t>
  </si>
  <si>
    <t>Галанин Алексей</t>
  </si>
  <si>
    <t>Поспелов Андрей</t>
  </si>
  <si>
    <t>Смирнов Николай</t>
  </si>
  <si>
    <t>Каниболоцкий Валерий</t>
  </si>
  <si>
    <t>Рашев Александр</t>
  </si>
  <si>
    <t>Стафеев Игорь</t>
  </si>
  <si>
    <t>Идильгужин Тимур</t>
  </si>
  <si>
    <t>Эфрос Дмитрий</t>
  </si>
  <si>
    <t>Ковшов Никита</t>
  </si>
  <si>
    <t>Прохоцкий Артем</t>
  </si>
  <si>
    <t>Брейтор Глеб</t>
  </si>
  <si>
    <t>Зинатуллин Данила</t>
  </si>
  <si>
    <t>Рыбьяков Иван</t>
  </si>
  <si>
    <t>Стратула Иван</t>
  </si>
  <si>
    <t>Ковалев Никита</t>
  </si>
  <si>
    <t>Матвеев Никита</t>
  </si>
  <si>
    <t>Гизатуллин Михаил</t>
  </si>
  <si>
    <t>Рогалевич Даниил</t>
  </si>
  <si>
    <t>Берсенев Роман</t>
  </si>
  <si>
    <t>Петров Игорь</t>
  </si>
  <si>
    <t>Ванин Константин</t>
  </si>
  <si>
    <t>Иванов Евгений</t>
  </si>
  <si>
    <t>Лабасов Дмитрий</t>
  </si>
  <si>
    <t>Медведчук Вячеслав</t>
  </si>
  <si>
    <t>Пухаев Юрий</t>
  </si>
  <si>
    <t>Некрасов Тимофей</t>
  </si>
  <si>
    <t>Каниболоцкий Даниил</t>
  </si>
  <si>
    <t>Бояркин Данил             Храмцов Дмитрий</t>
  </si>
  <si>
    <t>1998       1999</t>
  </si>
  <si>
    <t>Сироткин Антон             Буйнов Александр</t>
  </si>
  <si>
    <t>Баранов Николай             Шарый Александр</t>
  </si>
  <si>
    <t>1997       1996</t>
  </si>
  <si>
    <t>Горбачёв Владислав
Самохин Вячеслав</t>
  </si>
  <si>
    <t>1999
1998</t>
  </si>
  <si>
    <t>Смирнов Тимур
Овчинников Илья</t>
  </si>
  <si>
    <t>Бурдин Павел
Матвеев Никита</t>
  </si>
  <si>
    <t>1998
1998</t>
  </si>
  <si>
    <t>Горомлев Данил
Терин Артем</t>
  </si>
  <si>
    <t>Зинатуллин Данила
Идильгужин Тимур</t>
  </si>
  <si>
    <t>Гладких Илья
Копалин Алексей</t>
  </si>
  <si>
    <t>1998
1996</t>
  </si>
  <si>
    <t>Чувилова Екатерина</t>
  </si>
  <si>
    <t>Подобряева Евдокия</t>
  </si>
  <si>
    <t>Герасимова Настасья</t>
  </si>
  <si>
    <t>Трухина Юлия</t>
  </si>
  <si>
    <t>Пустынникова Александра</t>
  </si>
  <si>
    <t>Семенец Александра</t>
  </si>
  <si>
    <t>Жукова Анна</t>
  </si>
  <si>
    <t>Иванченко Екатерина</t>
  </si>
  <si>
    <t>Попова Виктория</t>
  </si>
  <si>
    <t>Томилова Влада</t>
  </si>
  <si>
    <t>Моляренко Валерия</t>
  </si>
  <si>
    <t>Гоголева Алена</t>
  </si>
  <si>
    <t>Кокорева Екатерина</t>
  </si>
  <si>
    <t>Котова Софья</t>
  </si>
  <si>
    <t>Маёрова Юлия</t>
  </si>
  <si>
    <t>Гокоева Лиза</t>
  </si>
  <si>
    <t>Семенцова Мария</t>
  </si>
  <si>
    <t>Папуш Светлана</t>
  </si>
  <si>
    <t>Бигулаева Дана</t>
  </si>
  <si>
    <t>Копалин Алексей</t>
  </si>
  <si>
    <t>Гвоздев Олег</t>
  </si>
  <si>
    <t>Терин Артем</t>
  </si>
  <si>
    <t>Храмцов Дмитрий</t>
  </si>
  <si>
    <t>Морозов Данил</t>
  </si>
  <si>
    <t>Музыченко Николай</t>
  </si>
  <si>
    <t>Липихин Даниил</t>
  </si>
  <si>
    <t>Башмаков Александр</t>
  </si>
  <si>
    <t>Михайлов Сергей</t>
  </si>
  <si>
    <t>Войналович Евгений</t>
  </si>
  <si>
    <t>Манушкин Дмитрий</t>
  </si>
  <si>
    <t>Смирнов Тимур</t>
  </si>
  <si>
    <t>Овчинников Илья</t>
  </si>
  <si>
    <t>Горбачёв Владислав</t>
  </si>
  <si>
    <t>Михалевич Анна</t>
  </si>
  <si>
    <t>Шафранская Ирина</t>
  </si>
  <si>
    <t>Первенство России до 24 лет 25.08.2013</t>
  </si>
  <si>
    <t>Первенство России до 19 лет 18.08.2013</t>
  </si>
  <si>
    <t>Гусев Андрей</t>
  </si>
  <si>
    <t>Федосов Вячеслав</t>
  </si>
  <si>
    <t>ЮНОШЕСКИЙ  РЕЙТИНГ   в классе С1М  на  25.08.2013</t>
  </si>
  <si>
    <t>ЮНОШЕСКИЙ  РЕЙТИНГ   в классе К1Ж  на  25.08.2013</t>
  </si>
  <si>
    <t>ЮНОШЕСКИЙ    РЕЙТИНГ   в классе С2  на   25.08.2013</t>
  </si>
  <si>
    <t>ЮНОШЕСКИЙ  РЕЙТИНГ   в классе К1М  на  25.08.2013</t>
  </si>
  <si>
    <t>ЮНОШЕСКИЙ  РЕЙТИНГ   в классе С1Ж  на  25.08.2013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</si>
</sst>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43" fillId="0" borderId="23" xfId="0" applyFont="1" applyBorder="1" applyAlignment="1">
      <alignment horizontal="right"/>
    </xf>
    <xf numFmtId="0" fontId="43" fillId="0" borderId="24" xfId="0" applyFont="1" applyBorder="1" applyAlignment="1">
      <alignment horizontal="right"/>
    </xf>
    <xf numFmtId="0" fontId="43" fillId="0" borderId="24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right"/>
    </xf>
    <xf numFmtId="0" fontId="3" fillId="35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3" fillId="34" borderId="2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" fillId="37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6" borderId="34" xfId="0" applyNumberFormat="1" applyFont="1" applyFill="1" applyBorder="1" applyAlignment="1">
      <alignment horizontal="center" vertical="center" wrapText="1"/>
    </xf>
    <xf numFmtId="1" fontId="2" fillId="36" borderId="34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vertical="center"/>
    </xf>
    <xf numFmtId="49" fontId="3" fillId="36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35" xfId="0" applyFont="1" applyBorder="1" applyAlignment="1">
      <alignment horizontal="right"/>
    </xf>
    <xf numFmtId="0" fontId="2" fillId="34" borderId="3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right"/>
    </xf>
    <xf numFmtId="0" fontId="3" fillId="34" borderId="31" xfId="0" applyFont="1" applyFill="1" applyBorder="1" applyAlignment="1">
      <alignment horizontal="center" vertical="center" wrapText="1"/>
    </xf>
    <xf numFmtId="0" fontId="43" fillId="37" borderId="38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 horizontal="right"/>
    </xf>
    <xf numFmtId="0" fontId="2" fillId="34" borderId="40" xfId="0" applyFont="1" applyFill="1" applyBorder="1" applyAlignment="1">
      <alignment/>
    </xf>
    <xf numFmtId="0" fontId="2" fillId="34" borderId="38" xfId="0" applyFont="1" applyFill="1" applyBorder="1" applyAlignment="1">
      <alignment horizontal="right"/>
    </xf>
    <xf numFmtId="0" fontId="43" fillId="0" borderId="38" xfId="0" applyFont="1" applyBorder="1" applyAlignment="1">
      <alignment horizontal="right" vertical="center"/>
    </xf>
    <xf numFmtId="0" fontId="44" fillId="36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0" fontId="43" fillId="36" borderId="24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vertical="center" wrapText="1"/>
    </xf>
    <xf numFmtId="0" fontId="44" fillId="36" borderId="3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1" fontId="2" fillId="36" borderId="12" xfId="0" applyNumberFormat="1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" fontId="2" fillId="36" borderId="2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" fontId="2" fillId="36" borderId="18" xfId="0" applyNumberFormat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/>
    </xf>
    <xf numFmtId="0" fontId="3" fillId="37" borderId="44" xfId="0" applyFont="1" applyFill="1" applyBorder="1" applyAlignment="1">
      <alignment horizontal="right" vertical="center" wrapText="1"/>
    </xf>
    <xf numFmtId="0" fontId="6" fillId="36" borderId="38" xfId="0" applyFont="1" applyFill="1" applyBorder="1" applyAlignment="1">
      <alignment horizontal="right" vertical="center"/>
    </xf>
    <xf numFmtId="0" fontId="3" fillId="38" borderId="21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right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right"/>
    </xf>
    <xf numFmtId="0" fontId="43" fillId="0" borderId="48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0" fontId="6" fillId="34" borderId="35" xfId="0" applyFont="1" applyFill="1" applyBorder="1" applyAlignment="1">
      <alignment horizontal="right" vertical="center"/>
    </xf>
    <xf numFmtId="0" fontId="2" fillId="35" borderId="29" xfId="0" applyFont="1" applyFill="1" applyBorder="1" applyAlignment="1">
      <alignment horizontal="center" vertical="center" wrapText="1"/>
    </xf>
    <xf numFmtId="0" fontId="43" fillId="35" borderId="35" xfId="0" applyFont="1" applyFill="1" applyBorder="1" applyAlignment="1">
      <alignment horizontal="right"/>
    </xf>
    <xf numFmtId="0" fontId="2" fillId="35" borderId="29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right"/>
    </xf>
    <xf numFmtId="0" fontId="43" fillId="35" borderId="38" xfId="0" applyFont="1" applyFill="1" applyBorder="1" applyAlignment="1">
      <alignment horizontal="right" vertical="center"/>
    </xf>
    <xf numFmtId="0" fontId="43" fillId="0" borderId="38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43" fillId="35" borderId="23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37" borderId="49" xfId="0" applyFont="1" applyFill="1" applyBorder="1" applyAlignment="1">
      <alignment horizontal="center" vertical="center"/>
    </xf>
    <xf numFmtId="0" fontId="44" fillId="37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right"/>
    </xf>
    <xf numFmtId="0" fontId="44" fillId="35" borderId="2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right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57" xfId="0" applyFont="1" applyFill="1" applyBorder="1" applyAlignment="1">
      <alignment horizontal="right"/>
    </xf>
    <xf numFmtId="0" fontId="2" fillId="34" borderId="58" xfId="0" applyFont="1" applyFill="1" applyBorder="1" applyAlignment="1">
      <alignment/>
    </xf>
    <xf numFmtId="0" fontId="2" fillId="34" borderId="58" xfId="0" applyFont="1" applyFill="1" applyBorder="1" applyAlignment="1">
      <alignment horizontal="right"/>
    </xf>
    <xf numFmtId="0" fontId="2" fillId="35" borderId="50" xfId="0" applyFont="1" applyFill="1" applyBorder="1" applyAlignment="1">
      <alignment horizontal="center" vertical="center" wrapText="1"/>
    </xf>
    <xf numFmtId="0" fontId="43" fillId="35" borderId="54" xfId="0" applyFont="1" applyFill="1" applyBorder="1" applyAlignment="1">
      <alignment horizontal="right"/>
    </xf>
    <xf numFmtId="0" fontId="2" fillId="35" borderId="50" xfId="0" applyFont="1" applyFill="1" applyBorder="1" applyAlignment="1">
      <alignment horizontal="right" vertical="center" wrapText="1"/>
    </xf>
    <xf numFmtId="0" fontId="43" fillId="35" borderId="59" xfId="0" applyFont="1" applyFill="1" applyBorder="1" applyAlignment="1">
      <alignment horizontal="right"/>
    </xf>
    <xf numFmtId="0" fontId="43" fillId="0" borderId="57" xfId="0" applyFont="1" applyFill="1" applyBorder="1" applyAlignment="1">
      <alignment horizontal="right" vertical="center"/>
    </xf>
    <xf numFmtId="0" fontId="6" fillId="36" borderId="40" xfId="0" applyFont="1" applyFill="1" applyBorder="1" applyAlignment="1">
      <alignment horizontal="right" vertical="center"/>
    </xf>
    <xf numFmtId="0" fontId="6" fillId="35" borderId="4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right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horizontal="right" vertical="center"/>
    </xf>
    <xf numFmtId="0" fontId="3" fillId="37" borderId="53" xfId="0" applyFont="1" applyFill="1" applyBorder="1" applyAlignment="1">
      <alignment vertical="center"/>
    </xf>
    <xf numFmtId="0" fontId="3" fillId="37" borderId="5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right" vertical="center" wrapText="1"/>
    </xf>
    <xf numFmtId="0" fontId="3" fillId="35" borderId="50" xfId="0" applyFont="1" applyFill="1" applyBorder="1" applyAlignment="1">
      <alignment horizontal="center" vertical="center" wrapText="1"/>
    </xf>
    <xf numFmtId="1" fontId="2" fillId="37" borderId="18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vertical="center" wrapText="1"/>
    </xf>
    <xf numFmtId="0" fontId="3" fillId="38" borderId="60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vertical="center" wrapText="1"/>
    </xf>
    <xf numFmtId="0" fontId="4" fillId="0" borderId="67" xfId="0" applyNumberFormat="1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right" vertical="center"/>
    </xf>
    <xf numFmtId="0" fontId="43" fillId="35" borderId="51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6" fillId="36" borderId="35" xfId="0" applyFont="1" applyFill="1" applyBorder="1" applyAlignment="1">
      <alignment horizontal="right" vertical="center"/>
    </xf>
    <xf numFmtId="0" fontId="44" fillId="35" borderId="50" xfId="0" applyFont="1" applyFill="1" applyBorder="1" applyAlignment="1">
      <alignment horizontal="center" vertical="center"/>
    </xf>
    <xf numFmtId="0" fontId="43" fillId="0" borderId="69" xfId="0" applyFont="1" applyBorder="1" applyAlignment="1">
      <alignment horizontal="right"/>
    </xf>
    <xf numFmtId="0" fontId="43" fillId="35" borderId="22" xfId="0" applyFont="1" applyFill="1" applyBorder="1" applyAlignment="1">
      <alignment horizontal="right"/>
    </xf>
    <xf numFmtId="0" fontId="43" fillId="35" borderId="6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49" fontId="3" fillId="36" borderId="71" xfId="0" applyNumberFormat="1" applyFont="1" applyFill="1" applyBorder="1" applyAlignment="1">
      <alignment horizontal="left" vertical="center" wrapText="1"/>
    </xf>
    <xf numFmtId="49" fontId="3" fillId="36" borderId="72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37" borderId="53" xfId="0" applyNumberFormat="1" applyFont="1" applyFill="1" applyBorder="1" applyAlignment="1">
      <alignment horizontal="center" vertical="center" wrapText="1"/>
    </xf>
    <xf numFmtId="164" fontId="5" fillId="0" borderId="0" xfId="6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0" xfId="6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5" fillId="0" borderId="0" xfId="5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164" fontId="5" fillId="0" borderId="0" xfId="58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0" customWidth="1"/>
    <col min="4" max="5" width="5.625" style="10" customWidth="1"/>
    <col min="6" max="6" width="5.75390625" style="1" customWidth="1"/>
    <col min="7" max="8" width="5.625" style="10" customWidth="1"/>
    <col min="9" max="9" width="5.75390625" style="1" customWidth="1"/>
    <col min="10" max="10" width="5.625" style="10" customWidth="1"/>
    <col min="11" max="11" width="5.75390625" style="1" customWidth="1"/>
    <col min="12" max="12" width="5.625" style="10" customWidth="1"/>
    <col min="13" max="13" width="5.75390625" style="1" customWidth="1"/>
    <col min="14" max="17" width="7.125" style="1" customWidth="1"/>
    <col min="18" max="18" width="15.00390625" style="10" hidden="1" customWidth="1"/>
    <col min="19" max="19" width="10.75390625" style="10" customWidth="1"/>
    <col min="20" max="16384" width="9.125" style="1" customWidth="1"/>
  </cols>
  <sheetData>
    <row r="1" spans="1:19" s="11" customFormat="1" ht="19.5" customHeight="1" thickBot="1">
      <c r="A1" s="253" t="s">
        <v>188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8" ht="39" customHeight="1" thickBot="1">
      <c r="A2" s="4"/>
      <c r="B2" s="3"/>
      <c r="C2" s="12"/>
      <c r="D2" s="256" t="s">
        <v>97</v>
      </c>
      <c r="E2" s="257"/>
      <c r="F2" s="258"/>
      <c r="G2" s="256" t="s">
        <v>98</v>
      </c>
      <c r="H2" s="257"/>
      <c r="I2" s="258"/>
      <c r="J2" s="259" t="s">
        <v>60</v>
      </c>
      <c r="K2" s="260"/>
      <c r="L2" s="261" t="s">
        <v>59</v>
      </c>
      <c r="M2" s="262"/>
      <c r="N2" s="263" t="s">
        <v>185</v>
      </c>
      <c r="O2" s="264"/>
      <c r="P2" s="263" t="s">
        <v>184</v>
      </c>
      <c r="Q2" s="264"/>
      <c r="R2" s="24"/>
    </row>
    <row r="3" spans="1:19" s="10" customFormat="1" ht="39" thickBot="1">
      <c r="A3" s="66" t="s">
        <v>3</v>
      </c>
      <c r="B3" s="67" t="s">
        <v>4</v>
      </c>
      <c r="C3" s="23" t="s">
        <v>30</v>
      </c>
      <c r="D3" s="131" t="s">
        <v>28</v>
      </c>
      <c r="E3" s="132" t="s">
        <v>29</v>
      </c>
      <c r="F3" s="133" t="s">
        <v>6</v>
      </c>
      <c r="G3" s="131" t="s">
        <v>28</v>
      </c>
      <c r="H3" s="132" t="s">
        <v>29</v>
      </c>
      <c r="I3" s="133" t="s">
        <v>6</v>
      </c>
      <c r="J3" s="132" t="s">
        <v>5</v>
      </c>
      <c r="K3" s="133" t="s">
        <v>6</v>
      </c>
      <c r="L3" s="132" t="s">
        <v>5</v>
      </c>
      <c r="M3" s="133" t="s">
        <v>6</v>
      </c>
      <c r="N3" s="8" t="s">
        <v>5</v>
      </c>
      <c r="O3" s="14" t="s">
        <v>6</v>
      </c>
      <c r="P3" s="8" t="s">
        <v>5</v>
      </c>
      <c r="Q3" s="14" t="s">
        <v>6</v>
      </c>
      <c r="R3" s="40" t="s">
        <v>0</v>
      </c>
      <c r="S3" s="144" t="s">
        <v>105</v>
      </c>
    </row>
    <row r="4" spans="1:19" s="55" customFormat="1" ht="12.75" customHeight="1">
      <c r="A4" s="69">
        <v>1</v>
      </c>
      <c r="B4" s="124" t="s">
        <v>25</v>
      </c>
      <c r="C4" s="121">
        <v>1996</v>
      </c>
      <c r="D4" s="105">
        <v>34</v>
      </c>
      <c r="E4" s="104">
        <v>8</v>
      </c>
      <c r="F4" s="38">
        <v>38</v>
      </c>
      <c r="G4" s="105">
        <v>14</v>
      </c>
      <c r="H4" s="104">
        <v>4</v>
      </c>
      <c r="I4" s="38">
        <v>46</v>
      </c>
      <c r="J4" s="56">
        <v>7</v>
      </c>
      <c r="K4" s="135">
        <v>40</v>
      </c>
      <c r="L4" s="28">
        <v>2</v>
      </c>
      <c r="M4" s="38">
        <v>55</v>
      </c>
      <c r="N4" s="181">
        <v>2</v>
      </c>
      <c r="O4" s="38">
        <f aca="true" t="shared" si="0" ref="O4:O49">IF(N4=1,60,)+IF(N4=2,55,)+IF(N4=3,50,)+IF(N4=4,46,)+IF(N4=5,44,)+IF(N4=6,42,)+IF(N4=7,40,)+IF(N4=8,38,)+IF(N4=9,36,)+IF(N4=10,34,)+IF(N4=11,32,)+IF(N4=12,31,)+IF(N4=13,30,)+IF(N4=14,29,)+IF(N4=15,28,)+IF(N4=16,27,)+IF(N4=17,26,)+IF(N4=18,25,)+IF(N4=19,24,)+IF(N4=20,23,)+IF(N4=21,22,)+IF(N4=22,21,)+IF(N4=23,19,)+IF(N4=24,17,)+IF(N4=25,15,)+IF(N4=26,13,)+IF(N4=27,11,)+IF(N4=28,9,)+IF(N4=29,7,)+IF(N4=30,5,)+IF(N4&gt;30,2,)*IF(N4&gt;41,0,1)</f>
        <v>55</v>
      </c>
      <c r="P4" s="181">
        <v>8</v>
      </c>
      <c r="Q4" s="38">
        <f aca="true" t="shared" si="1" ref="Q4:Q49">IF(P4=1,60,)+IF(P4=2,55,)+IF(P4=3,50,)+IF(P4=4,46,)+IF(P4=5,44,)+IF(P4=6,42,)+IF(P4=7,40,)+IF(P4=8,38,)+IF(P4=9,36,)+IF(P4=10,34,)+IF(P4=11,32,)+IF(P4=12,31,)+IF(P4=13,30,)+IF(P4=14,29,)+IF(P4=15,28,)+IF(P4=16,27,)+IF(P4=17,26,)+IF(P4=18,25,)+IF(P4=19,24,)+IF(P4=20,23,)+IF(P4=21,22,)+IF(P4=22,21,)+IF(P4=23,19,)+IF(P4=24,17,)+IF(P4=25,15,)+IF(P4=26,13,)+IF(P4=27,11,)+IF(P4=28,9,)+IF(P4=29,7,)+IF(P4=30,5,)+IF(P4&gt;30,2,)*IF(P4&gt;41,0,1)</f>
        <v>38</v>
      </c>
      <c r="R4" s="63">
        <f aca="true" t="shared" si="2" ref="R4:R49">F4+I4+K4+M4+O4+Q4</f>
        <v>272</v>
      </c>
      <c r="S4" s="7">
        <f aca="true" t="shared" si="3" ref="S4:S49">R4-MIN(F4,I4,K4,M4,O4,Q4)</f>
        <v>234</v>
      </c>
    </row>
    <row r="5" spans="1:19" s="55" customFormat="1" ht="12.75" customHeight="1">
      <c r="A5" s="69">
        <f aca="true" t="shared" si="4" ref="A5:A49">A4+1</f>
        <v>2</v>
      </c>
      <c r="B5" s="124" t="s">
        <v>20</v>
      </c>
      <c r="C5" s="121">
        <v>1997</v>
      </c>
      <c r="D5" s="105">
        <v>24</v>
      </c>
      <c r="E5" s="104">
        <v>6</v>
      </c>
      <c r="F5" s="38">
        <v>42</v>
      </c>
      <c r="G5" s="105">
        <v>5</v>
      </c>
      <c r="H5" s="104">
        <v>1</v>
      </c>
      <c r="I5" s="38">
        <v>60</v>
      </c>
      <c r="J5" s="56">
        <v>13</v>
      </c>
      <c r="K5" s="135">
        <v>30</v>
      </c>
      <c r="L5" s="28">
        <v>7</v>
      </c>
      <c r="M5" s="38">
        <v>40</v>
      </c>
      <c r="N5" s="182">
        <v>3</v>
      </c>
      <c r="O5" s="38">
        <f t="shared" si="0"/>
        <v>50</v>
      </c>
      <c r="P5" s="182">
        <v>7</v>
      </c>
      <c r="Q5" s="38">
        <f t="shared" si="1"/>
        <v>40</v>
      </c>
      <c r="R5" s="63">
        <f t="shared" si="2"/>
        <v>262</v>
      </c>
      <c r="S5" s="7">
        <f t="shared" si="3"/>
        <v>232</v>
      </c>
    </row>
    <row r="6" spans="1:19" s="55" customFormat="1" ht="12.75" customHeight="1">
      <c r="A6" s="69">
        <f t="shared" si="4"/>
        <v>3</v>
      </c>
      <c r="B6" s="124" t="s">
        <v>26</v>
      </c>
      <c r="C6" s="121">
        <v>1996</v>
      </c>
      <c r="D6" s="105">
        <v>39</v>
      </c>
      <c r="E6" s="104">
        <v>11</v>
      </c>
      <c r="F6" s="38">
        <v>32</v>
      </c>
      <c r="G6" s="106" t="s">
        <v>41</v>
      </c>
      <c r="H6" s="149" t="s">
        <v>61</v>
      </c>
      <c r="I6" s="229">
        <v>0</v>
      </c>
      <c r="J6" s="27">
        <v>10</v>
      </c>
      <c r="K6" s="135">
        <v>34</v>
      </c>
      <c r="L6" s="28">
        <v>12</v>
      </c>
      <c r="M6" s="38">
        <v>31</v>
      </c>
      <c r="N6" s="140">
        <v>4</v>
      </c>
      <c r="O6" s="38">
        <f t="shared" si="0"/>
        <v>46</v>
      </c>
      <c r="P6" s="140">
        <v>1</v>
      </c>
      <c r="Q6" s="38">
        <f t="shared" si="1"/>
        <v>60</v>
      </c>
      <c r="R6" s="63">
        <f t="shared" si="2"/>
        <v>203</v>
      </c>
      <c r="S6" s="7">
        <f t="shared" si="3"/>
        <v>203</v>
      </c>
    </row>
    <row r="7" spans="1:19" ht="12.75" customHeight="1">
      <c r="A7" s="69">
        <f t="shared" si="4"/>
        <v>4</v>
      </c>
      <c r="B7" s="124" t="s">
        <v>21</v>
      </c>
      <c r="C7" s="121">
        <v>1996</v>
      </c>
      <c r="D7" s="105">
        <v>26</v>
      </c>
      <c r="E7" s="104">
        <v>7</v>
      </c>
      <c r="F7" s="38">
        <v>40</v>
      </c>
      <c r="G7" s="105">
        <v>31</v>
      </c>
      <c r="H7" s="104">
        <v>9</v>
      </c>
      <c r="I7" s="38">
        <v>36</v>
      </c>
      <c r="J7" s="27">
        <v>14</v>
      </c>
      <c r="K7" s="135">
        <v>29</v>
      </c>
      <c r="L7" s="28">
        <v>13</v>
      </c>
      <c r="M7" s="38">
        <v>30</v>
      </c>
      <c r="N7" s="181">
        <v>8</v>
      </c>
      <c r="O7" s="38">
        <f t="shared" si="0"/>
        <v>38</v>
      </c>
      <c r="P7" s="181">
        <v>12</v>
      </c>
      <c r="Q7" s="38">
        <f t="shared" si="1"/>
        <v>31</v>
      </c>
      <c r="R7" s="63">
        <f t="shared" si="2"/>
        <v>204</v>
      </c>
      <c r="S7" s="7">
        <f t="shared" si="3"/>
        <v>175</v>
      </c>
    </row>
    <row r="8" spans="1:19" ht="12.75" customHeight="1">
      <c r="A8" s="69">
        <f t="shared" si="4"/>
        <v>5</v>
      </c>
      <c r="B8" s="124" t="s">
        <v>35</v>
      </c>
      <c r="C8" s="121">
        <v>1997</v>
      </c>
      <c r="D8" s="105">
        <v>21</v>
      </c>
      <c r="E8" s="104">
        <v>5</v>
      </c>
      <c r="F8" s="38">
        <v>44</v>
      </c>
      <c r="G8" s="105">
        <v>28</v>
      </c>
      <c r="H8" s="104">
        <v>7</v>
      </c>
      <c r="I8" s="38">
        <v>40</v>
      </c>
      <c r="J8" s="27">
        <v>16</v>
      </c>
      <c r="K8" s="135">
        <v>27</v>
      </c>
      <c r="L8" s="28">
        <v>14</v>
      </c>
      <c r="M8" s="38">
        <v>29</v>
      </c>
      <c r="N8" s="182">
        <v>14</v>
      </c>
      <c r="O8" s="38">
        <f t="shared" si="0"/>
        <v>29</v>
      </c>
      <c r="P8" s="182">
        <v>13</v>
      </c>
      <c r="Q8" s="38">
        <f t="shared" si="1"/>
        <v>30</v>
      </c>
      <c r="R8" s="63">
        <f t="shared" si="2"/>
        <v>199</v>
      </c>
      <c r="S8" s="7">
        <f t="shared" si="3"/>
        <v>172</v>
      </c>
    </row>
    <row r="9" spans="1:19" ht="12.75" customHeight="1">
      <c r="A9" s="69">
        <f t="shared" si="4"/>
        <v>6</v>
      </c>
      <c r="B9" s="124" t="s">
        <v>43</v>
      </c>
      <c r="C9" s="121">
        <v>1996</v>
      </c>
      <c r="D9" s="105">
        <v>40</v>
      </c>
      <c r="E9" s="104">
        <v>12</v>
      </c>
      <c r="F9" s="38">
        <v>31</v>
      </c>
      <c r="G9" s="105">
        <v>47</v>
      </c>
      <c r="H9" s="104">
        <v>15</v>
      </c>
      <c r="I9" s="38">
        <v>28</v>
      </c>
      <c r="J9" s="56">
        <v>19</v>
      </c>
      <c r="K9" s="135">
        <v>24</v>
      </c>
      <c r="L9" s="28">
        <v>16</v>
      </c>
      <c r="M9" s="38">
        <v>27</v>
      </c>
      <c r="N9" s="140">
        <v>11</v>
      </c>
      <c r="O9" s="38">
        <f t="shared" si="0"/>
        <v>32</v>
      </c>
      <c r="P9" s="140">
        <v>28</v>
      </c>
      <c r="Q9" s="38">
        <f t="shared" si="1"/>
        <v>9</v>
      </c>
      <c r="R9" s="63">
        <f t="shared" si="2"/>
        <v>151</v>
      </c>
      <c r="S9" s="7">
        <f t="shared" si="3"/>
        <v>142</v>
      </c>
    </row>
    <row r="10" spans="1:19" ht="12.75" customHeight="1">
      <c r="A10" s="69">
        <f t="shared" si="4"/>
        <v>7</v>
      </c>
      <c r="B10" s="124" t="s">
        <v>24</v>
      </c>
      <c r="C10" s="121">
        <v>1998</v>
      </c>
      <c r="D10" s="105">
        <v>44</v>
      </c>
      <c r="E10" s="104">
        <v>14</v>
      </c>
      <c r="F10" s="38">
        <v>29</v>
      </c>
      <c r="G10" s="105">
        <v>34</v>
      </c>
      <c r="H10" s="104">
        <v>10</v>
      </c>
      <c r="I10" s="38">
        <v>34</v>
      </c>
      <c r="J10" s="27">
        <v>18</v>
      </c>
      <c r="K10" s="135">
        <v>25</v>
      </c>
      <c r="L10" s="28">
        <v>18</v>
      </c>
      <c r="M10" s="38">
        <v>25</v>
      </c>
      <c r="N10" s="140">
        <v>17</v>
      </c>
      <c r="O10" s="38">
        <f t="shared" si="0"/>
        <v>26</v>
      </c>
      <c r="P10" s="140">
        <v>19</v>
      </c>
      <c r="Q10" s="38">
        <f t="shared" si="1"/>
        <v>24</v>
      </c>
      <c r="R10" s="63">
        <f t="shared" si="2"/>
        <v>163</v>
      </c>
      <c r="S10" s="7">
        <f t="shared" si="3"/>
        <v>139</v>
      </c>
    </row>
    <row r="11" spans="1:19" ht="12.75" customHeight="1">
      <c r="A11" s="69">
        <f t="shared" si="4"/>
        <v>8</v>
      </c>
      <c r="B11" s="124" t="s">
        <v>22</v>
      </c>
      <c r="C11" s="121">
        <v>1996</v>
      </c>
      <c r="D11" s="34"/>
      <c r="E11" s="107"/>
      <c r="F11" s="53">
        <v>0</v>
      </c>
      <c r="G11" s="34"/>
      <c r="H11" s="107"/>
      <c r="I11" s="53">
        <v>0</v>
      </c>
      <c r="J11" s="56">
        <v>15</v>
      </c>
      <c r="K11" s="135">
        <v>28</v>
      </c>
      <c r="L11" s="28">
        <v>17</v>
      </c>
      <c r="M11" s="38">
        <v>26</v>
      </c>
      <c r="N11" s="181">
        <v>15</v>
      </c>
      <c r="O11" s="38">
        <f t="shared" si="0"/>
        <v>28</v>
      </c>
      <c r="P11" s="181">
        <v>21</v>
      </c>
      <c r="Q11" s="38">
        <f t="shared" si="1"/>
        <v>22</v>
      </c>
      <c r="R11" s="63">
        <f t="shared" si="2"/>
        <v>104</v>
      </c>
      <c r="S11" s="7">
        <f t="shared" si="3"/>
        <v>104</v>
      </c>
    </row>
    <row r="12" spans="1:19" ht="12.75" customHeight="1">
      <c r="A12" s="69">
        <f t="shared" si="4"/>
        <v>9</v>
      </c>
      <c r="B12" s="124" t="s">
        <v>47</v>
      </c>
      <c r="C12" s="121">
        <v>1998</v>
      </c>
      <c r="D12" s="105">
        <v>54</v>
      </c>
      <c r="E12" s="104">
        <v>19</v>
      </c>
      <c r="F12" s="38">
        <v>24</v>
      </c>
      <c r="G12" s="105">
        <v>51</v>
      </c>
      <c r="H12" s="104">
        <v>17</v>
      </c>
      <c r="I12" s="38">
        <v>26</v>
      </c>
      <c r="J12" s="56">
        <v>21</v>
      </c>
      <c r="K12" s="135">
        <v>22</v>
      </c>
      <c r="L12" s="28">
        <v>26</v>
      </c>
      <c r="M12" s="38">
        <v>13</v>
      </c>
      <c r="N12" s="140">
        <v>23</v>
      </c>
      <c r="O12" s="38">
        <f t="shared" si="0"/>
        <v>19</v>
      </c>
      <c r="P12" s="140">
        <v>27</v>
      </c>
      <c r="Q12" s="38">
        <f t="shared" si="1"/>
        <v>11</v>
      </c>
      <c r="R12" s="63">
        <f t="shared" si="2"/>
        <v>115</v>
      </c>
      <c r="S12" s="7">
        <f t="shared" si="3"/>
        <v>104</v>
      </c>
    </row>
    <row r="13" spans="1:19" ht="12.75" customHeight="1">
      <c r="A13" s="69">
        <f t="shared" si="4"/>
        <v>10</v>
      </c>
      <c r="B13" s="124" t="s">
        <v>19</v>
      </c>
      <c r="C13" s="121">
        <v>1998</v>
      </c>
      <c r="D13" s="105">
        <v>51</v>
      </c>
      <c r="E13" s="104">
        <v>17</v>
      </c>
      <c r="F13" s="38">
        <v>26</v>
      </c>
      <c r="G13" s="105">
        <v>52</v>
      </c>
      <c r="H13" s="104">
        <v>18</v>
      </c>
      <c r="I13" s="38">
        <v>25</v>
      </c>
      <c r="J13" s="56">
        <v>31</v>
      </c>
      <c r="K13" s="135">
        <v>2</v>
      </c>
      <c r="L13" s="28">
        <v>23</v>
      </c>
      <c r="M13" s="38">
        <v>19</v>
      </c>
      <c r="N13" s="181">
        <v>24</v>
      </c>
      <c r="O13" s="38">
        <f t="shared" si="0"/>
        <v>17</v>
      </c>
      <c r="P13" s="181">
        <v>26</v>
      </c>
      <c r="Q13" s="38">
        <f t="shared" si="1"/>
        <v>13</v>
      </c>
      <c r="R13" s="63">
        <f t="shared" si="2"/>
        <v>102</v>
      </c>
      <c r="S13" s="7">
        <f t="shared" si="3"/>
        <v>100</v>
      </c>
    </row>
    <row r="14" spans="1:19" ht="12.75" customHeight="1">
      <c r="A14" s="69">
        <f t="shared" si="4"/>
        <v>11</v>
      </c>
      <c r="B14" s="124" t="s">
        <v>44</v>
      </c>
      <c r="C14" s="121">
        <v>1996</v>
      </c>
      <c r="D14" s="34"/>
      <c r="E14" s="107"/>
      <c r="F14" s="53">
        <v>0</v>
      </c>
      <c r="G14" s="34"/>
      <c r="H14" s="129"/>
      <c r="I14" s="53">
        <v>0</v>
      </c>
      <c r="J14" s="56">
        <v>17</v>
      </c>
      <c r="K14" s="135">
        <v>26</v>
      </c>
      <c r="L14" s="28">
        <v>20</v>
      </c>
      <c r="M14" s="38">
        <v>23</v>
      </c>
      <c r="N14" s="140">
        <v>33</v>
      </c>
      <c r="O14" s="38">
        <f t="shared" si="0"/>
        <v>2</v>
      </c>
      <c r="P14" s="140">
        <v>18</v>
      </c>
      <c r="Q14" s="38">
        <f t="shared" si="1"/>
        <v>25</v>
      </c>
      <c r="R14" s="63">
        <f t="shared" si="2"/>
        <v>76</v>
      </c>
      <c r="S14" s="7">
        <f t="shared" si="3"/>
        <v>76</v>
      </c>
    </row>
    <row r="15" spans="1:19" ht="12.75" customHeight="1">
      <c r="A15" s="69">
        <f t="shared" si="4"/>
        <v>12</v>
      </c>
      <c r="B15" s="124" t="s">
        <v>23</v>
      </c>
      <c r="C15" s="121">
        <v>1998</v>
      </c>
      <c r="D15" s="105">
        <v>55</v>
      </c>
      <c r="E15" s="104">
        <v>20</v>
      </c>
      <c r="F15" s="38">
        <v>23</v>
      </c>
      <c r="G15" s="106" t="s">
        <v>83</v>
      </c>
      <c r="H15" s="107"/>
      <c r="I15" s="53">
        <v>0</v>
      </c>
      <c r="J15" s="27">
        <v>22</v>
      </c>
      <c r="K15" s="135">
        <v>21</v>
      </c>
      <c r="L15" s="28">
        <v>22</v>
      </c>
      <c r="M15" s="38">
        <v>21</v>
      </c>
      <c r="N15" s="140">
        <v>27</v>
      </c>
      <c r="O15" s="38">
        <f t="shared" si="0"/>
        <v>11</v>
      </c>
      <c r="P15" s="140">
        <v>42</v>
      </c>
      <c r="Q15" s="38">
        <f t="shared" si="1"/>
        <v>0</v>
      </c>
      <c r="R15" s="63">
        <f t="shared" si="2"/>
        <v>76</v>
      </c>
      <c r="S15" s="7">
        <f t="shared" si="3"/>
        <v>76</v>
      </c>
    </row>
    <row r="16" spans="1:19" ht="12.75" customHeight="1">
      <c r="A16" s="69">
        <f t="shared" si="4"/>
        <v>13</v>
      </c>
      <c r="B16" s="124" t="s">
        <v>92</v>
      </c>
      <c r="C16" s="121">
        <v>1996</v>
      </c>
      <c r="D16" s="34"/>
      <c r="E16" s="58"/>
      <c r="F16" s="53">
        <v>0</v>
      </c>
      <c r="G16" s="34"/>
      <c r="H16" s="32"/>
      <c r="I16" s="53">
        <v>0</v>
      </c>
      <c r="J16" s="56">
        <v>27</v>
      </c>
      <c r="K16" s="135">
        <v>11</v>
      </c>
      <c r="L16" s="28">
        <v>19</v>
      </c>
      <c r="M16" s="38">
        <v>24</v>
      </c>
      <c r="N16" s="140">
        <v>30</v>
      </c>
      <c r="O16" s="38">
        <f t="shared" si="0"/>
        <v>5</v>
      </c>
      <c r="P16" s="140">
        <v>17</v>
      </c>
      <c r="Q16" s="38">
        <f t="shared" si="1"/>
        <v>26</v>
      </c>
      <c r="R16" s="63">
        <f t="shared" si="2"/>
        <v>66</v>
      </c>
      <c r="S16" s="7">
        <f t="shared" si="3"/>
        <v>66</v>
      </c>
    </row>
    <row r="17" spans="1:19" ht="12.75" customHeight="1">
      <c r="A17" s="69">
        <f t="shared" si="4"/>
        <v>14</v>
      </c>
      <c r="B17" s="124" t="s">
        <v>37</v>
      </c>
      <c r="C17" s="121">
        <v>1998</v>
      </c>
      <c r="D17" s="34"/>
      <c r="E17" s="58"/>
      <c r="F17" s="53">
        <v>0</v>
      </c>
      <c r="G17" s="34"/>
      <c r="H17" s="32"/>
      <c r="I17" s="53">
        <v>0</v>
      </c>
      <c r="J17" s="27">
        <v>20</v>
      </c>
      <c r="K17" s="135">
        <v>23</v>
      </c>
      <c r="L17" s="28">
        <v>21</v>
      </c>
      <c r="M17" s="38">
        <v>22</v>
      </c>
      <c r="N17" s="182">
        <v>38</v>
      </c>
      <c r="O17" s="38">
        <f t="shared" si="0"/>
        <v>2</v>
      </c>
      <c r="P17" s="182">
        <v>38</v>
      </c>
      <c r="Q17" s="38">
        <f t="shared" si="1"/>
        <v>2</v>
      </c>
      <c r="R17" s="63">
        <f t="shared" si="2"/>
        <v>49</v>
      </c>
      <c r="S17" s="7">
        <f t="shared" si="3"/>
        <v>49</v>
      </c>
    </row>
    <row r="18" spans="1:19" ht="12.75" customHeight="1">
      <c r="A18" s="69">
        <f t="shared" si="4"/>
        <v>15</v>
      </c>
      <c r="B18" s="124" t="s">
        <v>48</v>
      </c>
      <c r="C18" s="121">
        <v>1997</v>
      </c>
      <c r="D18" s="34"/>
      <c r="E18" s="107"/>
      <c r="F18" s="53">
        <v>0</v>
      </c>
      <c r="G18" s="34"/>
      <c r="H18" s="129"/>
      <c r="I18" s="53">
        <v>0</v>
      </c>
      <c r="J18" s="58"/>
      <c r="K18" s="134">
        <v>0</v>
      </c>
      <c r="L18" s="34"/>
      <c r="M18" s="53">
        <v>0</v>
      </c>
      <c r="N18" s="140">
        <v>18</v>
      </c>
      <c r="O18" s="38">
        <f t="shared" si="0"/>
        <v>25</v>
      </c>
      <c r="P18" s="140">
        <v>20</v>
      </c>
      <c r="Q18" s="38">
        <f t="shared" si="1"/>
        <v>23</v>
      </c>
      <c r="R18" s="63">
        <f t="shared" si="2"/>
        <v>48</v>
      </c>
      <c r="S18" s="7">
        <f t="shared" si="3"/>
        <v>48</v>
      </c>
    </row>
    <row r="19" spans="1:19" ht="12.75" customHeight="1">
      <c r="A19" s="69">
        <f t="shared" si="4"/>
        <v>16</v>
      </c>
      <c r="B19" s="124" t="s">
        <v>169</v>
      </c>
      <c r="C19" s="121">
        <v>1997</v>
      </c>
      <c r="D19" s="34"/>
      <c r="E19" s="107"/>
      <c r="F19" s="53">
        <v>0</v>
      </c>
      <c r="G19" s="34"/>
      <c r="H19" s="129"/>
      <c r="I19" s="53">
        <v>0</v>
      </c>
      <c r="J19" s="58"/>
      <c r="K19" s="134">
        <v>0</v>
      </c>
      <c r="L19" s="34"/>
      <c r="M19" s="53">
        <v>0</v>
      </c>
      <c r="N19" s="140">
        <v>25</v>
      </c>
      <c r="O19" s="38">
        <f t="shared" si="0"/>
        <v>15</v>
      </c>
      <c r="P19" s="140">
        <v>15</v>
      </c>
      <c r="Q19" s="38">
        <f t="shared" si="1"/>
        <v>28</v>
      </c>
      <c r="R19" s="63">
        <f t="shared" si="2"/>
        <v>43</v>
      </c>
      <c r="S19" s="7">
        <f t="shared" si="3"/>
        <v>43</v>
      </c>
    </row>
    <row r="20" spans="1:19" ht="12.75" customHeight="1">
      <c r="A20" s="69">
        <f t="shared" si="4"/>
        <v>17</v>
      </c>
      <c r="B20" s="124" t="s">
        <v>90</v>
      </c>
      <c r="C20" s="121">
        <v>1999</v>
      </c>
      <c r="D20" s="34"/>
      <c r="E20" s="58"/>
      <c r="F20" s="53">
        <v>0</v>
      </c>
      <c r="G20" s="34"/>
      <c r="H20" s="32"/>
      <c r="I20" s="53">
        <v>0</v>
      </c>
      <c r="J20" s="56">
        <v>23</v>
      </c>
      <c r="K20" s="135">
        <v>19</v>
      </c>
      <c r="L20" s="28">
        <v>29</v>
      </c>
      <c r="M20" s="38">
        <v>7</v>
      </c>
      <c r="N20" s="140">
        <v>39</v>
      </c>
      <c r="O20" s="38">
        <f t="shared" si="0"/>
        <v>2</v>
      </c>
      <c r="P20" s="140">
        <v>25</v>
      </c>
      <c r="Q20" s="38">
        <f t="shared" si="1"/>
        <v>15</v>
      </c>
      <c r="R20" s="63">
        <f t="shared" si="2"/>
        <v>43</v>
      </c>
      <c r="S20" s="7">
        <f t="shared" si="3"/>
        <v>43</v>
      </c>
    </row>
    <row r="21" spans="1:19" ht="12.75" customHeight="1">
      <c r="A21" s="69">
        <f t="shared" si="4"/>
        <v>18</v>
      </c>
      <c r="B21" s="124" t="s">
        <v>168</v>
      </c>
      <c r="C21" s="121">
        <v>1996</v>
      </c>
      <c r="D21" s="34"/>
      <c r="E21" s="107"/>
      <c r="F21" s="53">
        <v>0</v>
      </c>
      <c r="G21" s="34"/>
      <c r="H21" s="129"/>
      <c r="I21" s="53">
        <v>0</v>
      </c>
      <c r="J21" s="58"/>
      <c r="K21" s="134">
        <v>0</v>
      </c>
      <c r="L21" s="34"/>
      <c r="M21" s="53">
        <v>0</v>
      </c>
      <c r="N21" s="140">
        <v>22</v>
      </c>
      <c r="O21" s="38">
        <f t="shared" si="0"/>
        <v>21</v>
      </c>
      <c r="P21" s="140">
        <v>22</v>
      </c>
      <c r="Q21" s="38">
        <f t="shared" si="1"/>
        <v>21</v>
      </c>
      <c r="R21" s="63">
        <f t="shared" si="2"/>
        <v>42</v>
      </c>
      <c r="S21" s="7">
        <f t="shared" si="3"/>
        <v>42</v>
      </c>
    </row>
    <row r="22" spans="1:19" ht="12.75" customHeight="1">
      <c r="A22" s="69">
        <f t="shared" si="4"/>
        <v>19</v>
      </c>
      <c r="B22" s="124" t="s">
        <v>91</v>
      </c>
      <c r="C22" s="121">
        <v>1998</v>
      </c>
      <c r="D22" s="34"/>
      <c r="E22" s="107"/>
      <c r="F22" s="53">
        <v>0</v>
      </c>
      <c r="G22" s="34"/>
      <c r="H22" s="107"/>
      <c r="I22" s="53">
        <v>0</v>
      </c>
      <c r="J22" s="27">
        <v>24</v>
      </c>
      <c r="K22" s="135">
        <v>17</v>
      </c>
      <c r="L22" s="28">
        <v>24</v>
      </c>
      <c r="M22" s="38">
        <v>17</v>
      </c>
      <c r="N22" s="140">
        <v>32</v>
      </c>
      <c r="O22" s="38">
        <f t="shared" si="0"/>
        <v>2</v>
      </c>
      <c r="P22" s="140">
        <v>43</v>
      </c>
      <c r="Q22" s="38">
        <f t="shared" si="1"/>
        <v>0</v>
      </c>
      <c r="R22" s="63">
        <f t="shared" si="2"/>
        <v>36</v>
      </c>
      <c r="S22" s="7">
        <f t="shared" si="3"/>
        <v>36</v>
      </c>
    </row>
    <row r="23" spans="1:19" ht="12.75" customHeight="1">
      <c r="A23" s="69">
        <f t="shared" si="4"/>
        <v>20</v>
      </c>
      <c r="B23" s="124" t="s">
        <v>27</v>
      </c>
      <c r="C23" s="121">
        <v>1997</v>
      </c>
      <c r="D23" s="34"/>
      <c r="E23" s="58"/>
      <c r="F23" s="53">
        <v>0</v>
      </c>
      <c r="G23" s="34"/>
      <c r="H23" s="171"/>
      <c r="I23" s="53">
        <v>0</v>
      </c>
      <c r="J23" s="58"/>
      <c r="K23" s="134">
        <v>0</v>
      </c>
      <c r="L23" s="34"/>
      <c r="M23" s="53">
        <v>0</v>
      </c>
      <c r="N23" s="140">
        <v>26</v>
      </c>
      <c r="O23" s="38">
        <f t="shared" si="0"/>
        <v>13</v>
      </c>
      <c r="P23" s="140">
        <v>23</v>
      </c>
      <c r="Q23" s="185">
        <f t="shared" si="1"/>
        <v>19</v>
      </c>
      <c r="R23" s="63">
        <f t="shared" si="2"/>
        <v>32</v>
      </c>
      <c r="S23" s="7">
        <f t="shared" si="3"/>
        <v>32</v>
      </c>
    </row>
    <row r="24" spans="1:19" ht="12.75" customHeight="1">
      <c r="A24" s="69">
        <f t="shared" si="4"/>
        <v>21</v>
      </c>
      <c r="B24" s="124" t="s">
        <v>93</v>
      </c>
      <c r="C24" s="121">
        <v>1999</v>
      </c>
      <c r="D24" s="34"/>
      <c r="E24" s="58"/>
      <c r="F24" s="53">
        <v>0</v>
      </c>
      <c r="G24" s="34"/>
      <c r="H24" s="32"/>
      <c r="I24" s="53">
        <v>0</v>
      </c>
      <c r="J24" s="27">
        <v>28</v>
      </c>
      <c r="K24" s="135">
        <v>9</v>
      </c>
      <c r="L24" s="28">
        <v>25</v>
      </c>
      <c r="M24" s="38">
        <v>15</v>
      </c>
      <c r="N24" s="140">
        <v>41</v>
      </c>
      <c r="O24" s="38">
        <f t="shared" si="0"/>
        <v>2</v>
      </c>
      <c r="P24" s="140">
        <v>32</v>
      </c>
      <c r="Q24" s="38">
        <f t="shared" si="1"/>
        <v>2</v>
      </c>
      <c r="R24" s="63">
        <f t="shared" si="2"/>
        <v>28</v>
      </c>
      <c r="S24" s="7">
        <f t="shared" si="3"/>
        <v>28</v>
      </c>
    </row>
    <row r="25" spans="1:19" ht="12.75" customHeight="1">
      <c r="A25" s="69">
        <f t="shared" si="4"/>
        <v>22</v>
      </c>
      <c r="B25" s="124" t="s">
        <v>45</v>
      </c>
      <c r="C25" s="121">
        <v>1998</v>
      </c>
      <c r="D25" s="34"/>
      <c r="E25" s="58"/>
      <c r="F25" s="53">
        <v>0</v>
      </c>
      <c r="G25" s="34"/>
      <c r="H25" s="32"/>
      <c r="I25" s="53">
        <v>0</v>
      </c>
      <c r="J25" s="56">
        <v>25</v>
      </c>
      <c r="K25" s="135">
        <v>15</v>
      </c>
      <c r="L25" s="28">
        <v>31</v>
      </c>
      <c r="M25" s="38">
        <v>2</v>
      </c>
      <c r="N25" s="140">
        <v>40</v>
      </c>
      <c r="O25" s="38">
        <f t="shared" si="0"/>
        <v>2</v>
      </c>
      <c r="P25" s="140">
        <v>29</v>
      </c>
      <c r="Q25" s="38">
        <f t="shared" si="1"/>
        <v>7</v>
      </c>
      <c r="R25" s="63">
        <f t="shared" si="2"/>
        <v>26</v>
      </c>
      <c r="S25" s="7">
        <f t="shared" si="3"/>
        <v>26</v>
      </c>
    </row>
    <row r="26" spans="1:19" ht="12.75" customHeight="1">
      <c r="A26" s="69">
        <f t="shared" si="4"/>
        <v>23</v>
      </c>
      <c r="B26" s="125" t="s">
        <v>99</v>
      </c>
      <c r="C26" s="122">
        <v>2000</v>
      </c>
      <c r="D26" s="43" t="s">
        <v>41</v>
      </c>
      <c r="E26" s="104" t="s">
        <v>61</v>
      </c>
      <c r="F26" s="108">
        <v>0</v>
      </c>
      <c r="G26" s="105">
        <v>56</v>
      </c>
      <c r="H26" s="104">
        <v>19</v>
      </c>
      <c r="I26" s="38">
        <v>24</v>
      </c>
      <c r="J26" s="58"/>
      <c r="K26" s="134">
        <v>0</v>
      </c>
      <c r="L26" s="34"/>
      <c r="M26" s="53">
        <v>0</v>
      </c>
      <c r="N26" s="181">
        <v>43</v>
      </c>
      <c r="O26" s="38">
        <f t="shared" si="0"/>
        <v>0</v>
      </c>
      <c r="P26" s="157"/>
      <c r="Q26" s="183">
        <f t="shared" si="1"/>
        <v>0</v>
      </c>
      <c r="R26" s="63">
        <f t="shared" si="2"/>
        <v>24</v>
      </c>
      <c r="S26" s="7">
        <f t="shared" si="3"/>
        <v>24</v>
      </c>
    </row>
    <row r="27" spans="1:19" ht="12.75" customHeight="1">
      <c r="A27" s="69">
        <f t="shared" si="4"/>
        <v>24</v>
      </c>
      <c r="B27" s="124" t="s">
        <v>173</v>
      </c>
      <c r="C27" s="121">
        <v>1997</v>
      </c>
      <c r="D27" s="34"/>
      <c r="E27" s="107"/>
      <c r="F27" s="53">
        <v>0</v>
      </c>
      <c r="G27" s="34"/>
      <c r="H27" s="129"/>
      <c r="I27" s="53">
        <v>0</v>
      </c>
      <c r="J27" s="58"/>
      <c r="K27" s="134">
        <v>0</v>
      </c>
      <c r="L27" s="34"/>
      <c r="M27" s="53">
        <v>0</v>
      </c>
      <c r="N27" s="140">
        <v>34</v>
      </c>
      <c r="O27" s="38">
        <f t="shared" si="0"/>
        <v>2</v>
      </c>
      <c r="P27" s="140">
        <v>23</v>
      </c>
      <c r="Q27" s="38">
        <f t="shared" si="1"/>
        <v>19</v>
      </c>
      <c r="R27" s="63">
        <f t="shared" si="2"/>
        <v>21</v>
      </c>
      <c r="S27" s="7">
        <f t="shared" si="3"/>
        <v>21</v>
      </c>
    </row>
    <row r="28" spans="1:19" ht="12.75" customHeight="1">
      <c r="A28" s="69">
        <f t="shared" si="4"/>
        <v>25</v>
      </c>
      <c r="B28" s="124" t="s">
        <v>39</v>
      </c>
      <c r="C28" s="121">
        <v>1998</v>
      </c>
      <c r="D28" s="34"/>
      <c r="E28" s="107"/>
      <c r="F28" s="53">
        <v>0</v>
      </c>
      <c r="G28" s="34"/>
      <c r="H28" s="107"/>
      <c r="I28" s="53">
        <v>0</v>
      </c>
      <c r="J28" s="27">
        <v>30</v>
      </c>
      <c r="K28" s="135">
        <v>5</v>
      </c>
      <c r="L28" s="28">
        <v>28</v>
      </c>
      <c r="M28" s="38">
        <v>9</v>
      </c>
      <c r="N28" s="175"/>
      <c r="O28" s="183">
        <f t="shared" si="0"/>
        <v>0</v>
      </c>
      <c r="P28" s="175"/>
      <c r="Q28" s="183">
        <f t="shared" si="1"/>
        <v>0</v>
      </c>
      <c r="R28" s="63">
        <f t="shared" si="2"/>
        <v>14</v>
      </c>
      <c r="S28" s="7">
        <f t="shared" si="3"/>
        <v>14</v>
      </c>
    </row>
    <row r="29" spans="1:19" ht="12.75" customHeight="1">
      <c r="A29" s="69">
        <f t="shared" si="4"/>
        <v>26</v>
      </c>
      <c r="B29" s="126" t="s">
        <v>46</v>
      </c>
      <c r="C29" s="123">
        <v>1996</v>
      </c>
      <c r="D29" s="112"/>
      <c r="E29" s="114"/>
      <c r="F29" s="115">
        <v>0</v>
      </c>
      <c r="G29" s="112"/>
      <c r="H29" s="114"/>
      <c r="I29" s="115">
        <v>0</v>
      </c>
      <c r="J29" s="228">
        <v>29</v>
      </c>
      <c r="K29" s="137">
        <v>7</v>
      </c>
      <c r="L29" s="111">
        <v>30</v>
      </c>
      <c r="M29" s="130">
        <v>5</v>
      </c>
      <c r="N29" s="162"/>
      <c r="O29" s="183">
        <f t="shared" si="0"/>
        <v>0</v>
      </c>
      <c r="P29" s="162"/>
      <c r="Q29" s="183">
        <f t="shared" si="1"/>
        <v>0</v>
      </c>
      <c r="R29" s="63">
        <f t="shared" si="2"/>
        <v>12</v>
      </c>
      <c r="S29" s="7">
        <f t="shared" si="3"/>
        <v>12</v>
      </c>
    </row>
    <row r="30" spans="1:19" ht="12.75" customHeight="1">
      <c r="A30" s="69">
        <f t="shared" si="4"/>
        <v>27</v>
      </c>
      <c r="B30" s="126" t="s">
        <v>170</v>
      </c>
      <c r="C30" s="123">
        <v>1998</v>
      </c>
      <c r="D30" s="34"/>
      <c r="E30" s="107"/>
      <c r="F30" s="53">
        <v>0</v>
      </c>
      <c r="G30" s="34"/>
      <c r="H30" s="129"/>
      <c r="I30" s="53">
        <v>0</v>
      </c>
      <c r="J30" s="58"/>
      <c r="K30" s="134">
        <v>0</v>
      </c>
      <c r="L30" s="34"/>
      <c r="M30" s="53">
        <v>0</v>
      </c>
      <c r="N30" s="141">
        <v>28</v>
      </c>
      <c r="O30" s="38">
        <f t="shared" si="0"/>
        <v>9</v>
      </c>
      <c r="P30" s="141">
        <v>33</v>
      </c>
      <c r="Q30" s="185">
        <f t="shared" si="1"/>
        <v>2</v>
      </c>
      <c r="R30" s="63">
        <f t="shared" si="2"/>
        <v>11</v>
      </c>
      <c r="S30" s="7">
        <f t="shared" si="3"/>
        <v>11</v>
      </c>
    </row>
    <row r="31" spans="1:19" ht="12.75" customHeight="1">
      <c r="A31" s="69">
        <f t="shared" si="4"/>
        <v>28</v>
      </c>
      <c r="B31" s="126" t="s">
        <v>38</v>
      </c>
      <c r="C31" s="123">
        <v>1998</v>
      </c>
      <c r="D31" s="34"/>
      <c r="E31" s="107"/>
      <c r="F31" s="53">
        <v>0</v>
      </c>
      <c r="G31" s="34"/>
      <c r="H31" s="129"/>
      <c r="I31" s="53">
        <v>0</v>
      </c>
      <c r="J31" s="58"/>
      <c r="K31" s="134">
        <v>0</v>
      </c>
      <c r="L31" s="34"/>
      <c r="M31" s="53">
        <v>0</v>
      </c>
      <c r="N31" s="141">
        <v>37</v>
      </c>
      <c r="O31" s="185">
        <f t="shared" si="0"/>
        <v>2</v>
      </c>
      <c r="P31" s="141">
        <v>30</v>
      </c>
      <c r="Q31" s="185">
        <f t="shared" si="1"/>
        <v>5</v>
      </c>
      <c r="R31" s="63">
        <f t="shared" si="2"/>
        <v>7</v>
      </c>
      <c r="S31" s="7">
        <f t="shared" si="3"/>
        <v>7</v>
      </c>
    </row>
    <row r="32" spans="1:19" ht="12.75" customHeight="1">
      <c r="A32" s="69">
        <f t="shared" si="4"/>
        <v>29</v>
      </c>
      <c r="B32" s="126" t="s">
        <v>171</v>
      </c>
      <c r="C32" s="123">
        <v>1999</v>
      </c>
      <c r="D32" s="34"/>
      <c r="E32" s="107"/>
      <c r="F32" s="53">
        <v>0</v>
      </c>
      <c r="G32" s="34"/>
      <c r="H32" s="129"/>
      <c r="I32" s="53">
        <v>0</v>
      </c>
      <c r="J32" s="58"/>
      <c r="K32" s="134">
        <v>0</v>
      </c>
      <c r="L32" s="34"/>
      <c r="M32" s="53">
        <v>0</v>
      </c>
      <c r="N32" s="141">
        <v>29</v>
      </c>
      <c r="O32" s="38">
        <f t="shared" si="0"/>
        <v>7</v>
      </c>
      <c r="P32" s="162"/>
      <c r="Q32" s="183">
        <f t="shared" si="1"/>
        <v>0</v>
      </c>
      <c r="R32" s="63">
        <f t="shared" si="2"/>
        <v>7</v>
      </c>
      <c r="S32" s="7">
        <f t="shared" si="3"/>
        <v>7</v>
      </c>
    </row>
    <row r="33" spans="1:19" ht="12.75" customHeight="1">
      <c r="A33" s="69">
        <f t="shared" si="4"/>
        <v>30</v>
      </c>
      <c r="B33" s="126" t="s">
        <v>40</v>
      </c>
      <c r="C33" s="123">
        <v>1999</v>
      </c>
      <c r="D33" s="34"/>
      <c r="E33" s="107"/>
      <c r="F33" s="53">
        <v>0</v>
      </c>
      <c r="G33" s="34"/>
      <c r="H33" s="107"/>
      <c r="I33" s="53">
        <v>0</v>
      </c>
      <c r="J33" s="27">
        <v>32</v>
      </c>
      <c r="K33" s="135">
        <v>2</v>
      </c>
      <c r="L33" s="28">
        <v>32</v>
      </c>
      <c r="M33" s="38">
        <v>2</v>
      </c>
      <c r="N33" s="141">
        <v>50</v>
      </c>
      <c r="O33" s="38">
        <f t="shared" si="0"/>
        <v>0</v>
      </c>
      <c r="P33" s="141">
        <v>35</v>
      </c>
      <c r="Q33" s="185">
        <f t="shared" si="1"/>
        <v>2</v>
      </c>
      <c r="R33" s="63">
        <f t="shared" si="2"/>
        <v>6</v>
      </c>
      <c r="S33" s="7">
        <f t="shared" si="3"/>
        <v>6</v>
      </c>
    </row>
    <row r="34" spans="1:19" ht="12.75" customHeight="1">
      <c r="A34" s="69">
        <f t="shared" si="4"/>
        <v>31</v>
      </c>
      <c r="B34" s="126" t="s">
        <v>95</v>
      </c>
      <c r="C34" s="123">
        <v>1998</v>
      </c>
      <c r="D34" s="34"/>
      <c r="E34" s="107"/>
      <c r="F34" s="53">
        <v>0</v>
      </c>
      <c r="G34" s="34"/>
      <c r="H34" s="107"/>
      <c r="I34" s="53">
        <v>0</v>
      </c>
      <c r="J34" s="56">
        <v>35</v>
      </c>
      <c r="K34" s="135">
        <v>2</v>
      </c>
      <c r="L34" s="28">
        <v>33</v>
      </c>
      <c r="M34" s="38">
        <v>2</v>
      </c>
      <c r="N34" s="141">
        <v>54</v>
      </c>
      <c r="O34" s="38">
        <f t="shared" si="0"/>
        <v>0</v>
      </c>
      <c r="P34" s="141">
        <v>39</v>
      </c>
      <c r="Q34" s="185">
        <f t="shared" si="1"/>
        <v>2</v>
      </c>
      <c r="R34" s="63">
        <f t="shared" si="2"/>
        <v>6</v>
      </c>
      <c r="S34" s="7">
        <f t="shared" si="3"/>
        <v>6</v>
      </c>
    </row>
    <row r="35" spans="1:19" ht="12.75" customHeight="1">
      <c r="A35" s="69">
        <f t="shared" si="4"/>
        <v>32</v>
      </c>
      <c r="B35" s="126" t="s">
        <v>172</v>
      </c>
      <c r="C35" s="123">
        <v>1998</v>
      </c>
      <c r="D35" s="34"/>
      <c r="E35" s="107"/>
      <c r="F35" s="53">
        <v>0</v>
      </c>
      <c r="G35" s="34"/>
      <c r="H35" s="129"/>
      <c r="I35" s="53">
        <v>0</v>
      </c>
      <c r="J35" s="58"/>
      <c r="K35" s="134">
        <v>0</v>
      </c>
      <c r="L35" s="34"/>
      <c r="M35" s="53">
        <v>0</v>
      </c>
      <c r="N35" s="141">
        <v>31</v>
      </c>
      <c r="O35" s="38">
        <f t="shared" si="0"/>
        <v>2</v>
      </c>
      <c r="P35" s="141">
        <v>36</v>
      </c>
      <c r="Q35" s="38">
        <f t="shared" si="1"/>
        <v>2</v>
      </c>
      <c r="R35" s="63">
        <f t="shared" si="2"/>
        <v>4</v>
      </c>
      <c r="S35" s="7">
        <f t="shared" si="3"/>
        <v>4</v>
      </c>
    </row>
    <row r="36" spans="1:19" ht="12.75" customHeight="1">
      <c r="A36" s="69">
        <f t="shared" si="4"/>
        <v>33</v>
      </c>
      <c r="B36" s="126" t="s">
        <v>62</v>
      </c>
      <c r="C36" s="123">
        <v>1999</v>
      </c>
      <c r="D36" s="34"/>
      <c r="E36" s="107"/>
      <c r="F36" s="53">
        <v>0</v>
      </c>
      <c r="G36" s="34"/>
      <c r="H36" s="107"/>
      <c r="I36" s="53">
        <v>0</v>
      </c>
      <c r="J36" s="27">
        <v>36</v>
      </c>
      <c r="K36" s="135">
        <v>2</v>
      </c>
      <c r="L36" s="28">
        <v>36</v>
      </c>
      <c r="M36" s="38">
        <v>2</v>
      </c>
      <c r="N36" s="141">
        <v>55</v>
      </c>
      <c r="O36" s="38">
        <f t="shared" si="0"/>
        <v>0</v>
      </c>
      <c r="P36" s="141">
        <v>44</v>
      </c>
      <c r="Q36" s="185">
        <f t="shared" si="1"/>
        <v>0</v>
      </c>
      <c r="R36" s="63">
        <f t="shared" si="2"/>
        <v>4</v>
      </c>
      <c r="S36" s="7">
        <f t="shared" si="3"/>
        <v>4</v>
      </c>
    </row>
    <row r="37" spans="1:19" ht="12.75" customHeight="1">
      <c r="A37" s="69">
        <f t="shared" si="4"/>
        <v>34</v>
      </c>
      <c r="B37" s="126" t="s">
        <v>94</v>
      </c>
      <c r="C37" s="123">
        <v>1999</v>
      </c>
      <c r="D37" s="34"/>
      <c r="E37" s="107"/>
      <c r="F37" s="53">
        <v>0</v>
      </c>
      <c r="G37" s="34"/>
      <c r="H37" s="107"/>
      <c r="I37" s="53">
        <v>0</v>
      </c>
      <c r="J37" s="56">
        <v>33</v>
      </c>
      <c r="K37" s="135">
        <v>2</v>
      </c>
      <c r="L37" s="28">
        <v>35</v>
      </c>
      <c r="M37" s="38">
        <v>2</v>
      </c>
      <c r="N37" s="141">
        <v>49</v>
      </c>
      <c r="O37" s="38">
        <f t="shared" si="0"/>
        <v>0</v>
      </c>
      <c r="P37" s="141">
        <v>47</v>
      </c>
      <c r="Q37" s="185">
        <f t="shared" si="1"/>
        <v>0</v>
      </c>
      <c r="R37" s="63">
        <f t="shared" si="2"/>
        <v>4</v>
      </c>
      <c r="S37" s="7">
        <f t="shared" si="3"/>
        <v>4</v>
      </c>
    </row>
    <row r="38" spans="1:19" ht="12.75" customHeight="1">
      <c r="A38" s="69">
        <f t="shared" si="4"/>
        <v>35</v>
      </c>
      <c r="B38" s="126" t="s">
        <v>96</v>
      </c>
      <c r="C38" s="123">
        <v>1997</v>
      </c>
      <c r="D38" s="34"/>
      <c r="E38" s="107"/>
      <c r="F38" s="53">
        <v>0</v>
      </c>
      <c r="G38" s="34"/>
      <c r="H38" s="107"/>
      <c r="I38" s="53">
        <v>0</v>
      </c>
      <c r="J38" s="56">
        <v>37</v>
      </c>
      <c r="K38" s="135">
        <v>2</v>
      </c>
      <c r="L38" s="28">
        <v>37</v>
      </c>
      <c r="M38" s="38">
        <v>2</v>
      </c>
      <c r="N38" s="184"/>
      <c r="O38" s="183">
        <f t="shared" si="0"/>
        <v>0</v>
      </c>
      <c r="P38" s="184"/>
      <c r="Q38" s="183">
        <f t="shared" si="1"/>
        <v>0</v>
      </c>
      <c r="R38" s="63">
        <f t="shared" si="2"/>
        <v>4</v>
      </c>
      <c r="S38" s="7">
        <f t="shared" si="3"/>
        <v>4</v>
      </c>
    </row>
    <row r="39" spans="1:19" ht="12.75" customHeight="1">
      <c r="A39" s="69">
        <f t="shared" si="4"/>
        <v>36</v>
      </c>
      <c r="B39" s="126" t="s">
        <v>181</v>
      </c>
      <c r="C39" s="123">
        <v>1999</v>
      </c>
      <c r="D39" s="34"/>
      <c r="E39" s="107"/>
      <c r="F39" s="53">
        <v>0</v>
      </c>
      <c r="G39" s="34"/>
      <c r="H39" s="129"/>
      <c r="I39" s="53">
        <v>0</v>
      </c>
      <c r="J39" s="58"/>
      <c r="K39" s="134">
        <v>0</v>
      </c>
      <c r="L39" s="34"/>
      <c r="M39" s="53">
        <v>0</v>
      </c>
      <c r="N39" s="141">
        <v>56</v>
      </c>
      <c r="O39" s="185">
        <f t="shared" si="0"/>
        <v>0</v>
      </c>
      <c r="P39" s="141">
        <v>37</v>
      </c>
      <c r="Q39" s="185">
        <f t="shared" si="1"/>
        <v>2</v>
      </c>
      <c r="R39" s="63">
        <f t="shared" si="2"/>
        <v>2</v>
      </c>
      <c r="S39" s="7">
        <f t="shared" si="3"/>
        <v>2</v>
      </c>
    </row>
    <row r="40" spans="1:19" ht="12.75" customHeight="1">
      <c r="A40" s="69">
        <f t="shared" si="4"/>
        <v>37</v>
      </c>
      <c r="B40" s="126" t="s">
        <v>179</v>
      </c>
      <c r="C40" s="123">
        <v>1996</v>
      </c>
      <c r="D40" s="34"/>
      <c r="E40" s="107"/>
      <c r="F40" s="53">
        <v>0</v>
      </c>
      <c r="G40" s="34"/>
      <c r="H40" s="129"/>
      <c r="I40" s="53">
        <v>0</v>
      </c>
      <c r="J40" s="58"/>
      <c r="K40" s="134">
        <v>0</v>
      </c>
      <c r="L40" s="34"/>
      <c r="M40" s="53">
        <v>0</v>
      </c>
      <c r="N40" s="141">
        <v>51</v>
      </c>
      <c r="O40" s="185">
        <f t="shared" si="0"/>
        <v>0</v>
      </c>
      <c r="P40" s="141">
        <v>40</v>
      </c>
      <c r="Q40" s="185">
        <f t="shared" si="1"/>
        <v>2</v>
      </c>
      <c r="R40" s="63">
        <f t="shared" si="2"/>
        <v>2</v>
      </c>
      <c r="S40" s="7">
        <f t="shared" si="3"/>
        <v>2</v>
      </c>
    </row>
    <row r="41" spans="1:19" ht="12.75" customHeight="1">
      <c r="A41" s="69">
        <f t="shared" si="4"/>
        <v>38</v>
      </c>
      <c r="B41" s="126" t="s">
        <v>176</v>
      </c>
      <c r="C41" s="123">
        <v>1998</v>
      </c>
      <c r="D41" s="34"/>
      <c r="E41" s="107"/>
      <c r="F41" s="53">
        <v>0</v>
      </c>
      <c r="G41" s="34"/>
      <c r="H41" s="129"/>
      <c r="I41" s="53">
        <v>0</v>
      </c>
      <c r="J41" s="58"/>
      <c r="K41" s="134">
        <v>0</v>
      </c>
      <c r="L41" s="34"/>
      <c r="M41" s="53">
        <v>0</v>
      </c>
      <c r="N41" s="141">
        <v>45</v>
      </c>
      <c r="O41" s="185">
        <f t="shared" si="0"/>
        <v>0</v>
      </c>
      <c r="P41" s="141">
        <v>41</v>
      </c>
      <c r="Q41" s="185">
        <f t="shared" si="1"/>
        <v>2</v>
      </c>
      <c r="R41" s="63">
        <f t="shared" si="2"/>
        <v>2</v>
      </c>
      <c r="S41" s="7">
        <f t="shared" si="3"/>
        <v>2</v>
      </c>
    </row>
    <row r="42" spans="1:19" ht="12.75" customHeight="1">
      <c r="A42" s="69">
        <f t="shared" si="4"/>
        <v>39</v>
      </c>
      <c r="B42" s="126" t="s">
        <v>174</v>
      </c>
      <c r="C42" s="123">
        <v>2000</v>
      </c>
      <c r="D42" s="34"/>
      <c r="E42" s="107"/>
      <c r="F42" s="53">
        <v>0</v>
      </c>
      <c r="G42" s="34"/>
      <c r="H42" s="129"/>
      <c r="I42" s="53">
        <v>0</v>
      </c>
      <c r="J42" s="58"/>
      <c r="K42" s="134">
        <v>0</v>
      </c>
      <c r="L42" s="34"/>
      <c r="M42" s="53">
        <v>0</v>
      </c>
      <c r="N42" s="141">
        <v>35</v>
      </c>
      <c r="O42" s="38">
        <f t="shared" si="0"/>
        <v>2</v>
      </c>
      <c r="P42" s="162"/>
      <c r="Q42" s="183">
        <f t="shared" si="1"/>
        <v>0</v>
      </c>
      <c r="R42" s="63">
        <f t="shared" si="2"/>
        <v>2</v>
      </c>
      <c r="S42" s="7">
        <f t="shared" si="3"/>
        <v>2</v>
      </c>
    </row>
    <row r="43" spans="1:19" ht="12.75" customHeight="1">
      <c r="A43" s="69">
        <f t="shared" si="4"/>
        <v>40</v>
      </c>
      <c r="B43" s="126" t="s">
        <v>175</v>
      </c>
      <c r="C43" s="123">
        <v>1996</v>
      </c>
      <c r="D43" s="34"/>
      <c r="E43" s="107"/>
      <c r="F43" s="53">
        <v>0</v>
      </c>
      <c r="G43" s="34"/>
      <c r="H43" s="129"/>
      <c r="I43" s="53">
        <v>0</v>
      </c>
      <c r="J43" s="58"/>
      <c r="K43" s="134">
        <v>0</v>
      </c>
      <c r="L43" s="34"/>
      <c r="M43" s="53">
        <v>0</v>
      </c>
      <c r="N43" s="141">
        <v>36</v>
      </c>
      <c r="O43" s="185">
        <f t="shared" si="0"/>
        <v>2</v>
      </c>
      <c r="P43" s="162"/>
      <c r="Q43" s="183">
        <f t="shared" si="1"/>
        <v>0</v>
      </c>
      <c r="R43" s="63">
        <f t="shared" si="2"/>
        <v>2</v>
      </c>
      <c r="S43" s="7">
        <f t="shared" si="3"/>
        <v>2</v>
      </c>
    </row>
    <row r="44" spans="1:19" ht="12.75" customHeight="1">
      <c r="A44" s="69">
        <f t="shared" si="4"/>
        <v>41</v>
      </c>
      <c r="B44" s="126" t="s">
        <v>178</v>
      </c>
      <c r="C44" s="123">
        <v>1998</v>
      </c>
      <c r="D44" s="34"/>
      <c r="E44" s="107"/>
      <c r="F44" s="53">
        <v>0</v>
      </c>
      <c r="G44" s="34"/>
      <c r="H44" s="129"/>
      <c r="I44" s="53">
        <v>0</v>
      </c>
      <c r="J44" s="58"/>
      <c r="K44" s="134">
        <v>0</v>
      </c>
      <c r="L44" s="34"/>
      <c r="M44" s="53">
        <v>0</v>
      </c>
      <c r="N44" s="141">
        <v>48</v>
      </c>
      <c r="O44" s="185">
        <f t="shared" si="0"/>
        <v>0</v>
      </c>
      <c r="P44" s="141">
        <v>45</v>
      </c>
      <c r="Q44" s="185">
        <f t="shared" si="1"/>
        <v>0</v>
      </c>
      <c r="R44" s="63">
        <f t="shared" si="2"/>
        <v>0</v>
      </c>
      <c r="S44" s="7">
        <f t="shared" si="3"/>
        <v>0</v>
      </c>
    </row>
    <row r="45" spans="1:19" ht="12.75" customHeight="1">
      <c r="A45" s="69">
        <f t="shared" si="4"/>
        <v>42</v>
      </c>
      <c r="B45" s="126" t="s">
        <v>53</v>
      </c>
      <c r="C45" s="123">
        <v>1997</v>
      </c>
      <c r="D45" s="34"/>
      <c r="E45" s="107"/>
      <c r="F45" s="53">
        <v>0</v>
      </c>
      <c r="G45" s="34"/>
      <c r="H45" s="129"/>
      <c r="I45" s="53">
        <v>0</v>
      </c>
      <c r="J45" s="58"/>
      <c r="K45" s="134">
        <v>0</v>
      </c>
      <c r="L45" s="34"/>
      <c r="M45" s="53">
        <v>0</v>
      </c>
      <c r="N45" s="162"/>
      <c r="O45" s="183">
        <f t="shared" si="0"/>
        <v>0</v>
      </c>
      <c r="P45" s="141">
        <v>46</v>
      </c>
      <c r="Q45" s="185">
        <f t="shared" si="1"/>
        <v>0</v>
      </c>
      <c r="R45" s="63">
        <f t="shared" si="2"/>
        <v>0</v>
      </c>
      <c r="S45" s="7">
        <f t="shared" si="3"/>
        <v>0</v>
      </c>
    </row>
    <row r="46" spans="1:19" ht="12.75" customHeight="1">
      <c r="A46" s="69">
        <f t="shared" si="4"/>
        <v>43</v>
      </c>
      <c r="B46" s="126" t="s">
        <v>115</v>
      </c>
      <c r="C46" s="123">
        <v>1996</v>
      </c>
      <c r="D46" s="34"/>
      <c r="E46" s="107"/>
      <c r="F46" s="53">
        <v>0</v>
      </c>
      <c r="G46" s="34"/>
      <c r="H46" s="129"/>
      <c r="I46" s="53">
        <v>0</v>
      </c>
      <c r="J46" s="58"/>
      <c r="K46" s="134">
        <v>0</v>
      </c>
      <c r="L46" s="34"/>
      <c r="M46" s="53">
        <v>0</v>
      </c>
      <c r="N46" s="141">
        <v>42</v>
      </c>
      <c r="O46" s="185">
        <f t="shared" si="0"/>
        <v>0</v>
      </c>
      <c r="P46" s="141">
        <v>48</v>
      </c>
      <c r="Q46" s="185">
        <f t="shared" si="1"/>
        <v>0</v>
      </c>
      <c r="R46" s="63">
        <f t="shared" si="2"/>
        <v>0</v>
      </c>
      <c r="S46" s="7">
        <f t="shared" si="3"/>
        <v>0</v>
      </c>
    </row>
    <row r="47" spans="1:19" ht="12.75" customHeight="1">
      <c r="A47" s="69">
        <f t="shared" si="4"/>
        <v>44</v>
      </c>
      <c r="B47" s="126" t="s">
        <v>177</v>
      </c>
      <c r="C47" s="123">
        <v>1997</v>
      </c>
      <c r="D47" s="34"/>
      <c r="E47" s="107"/>
      <c r="F47" s="53">
        <v>0</v>
      </c>
      <c r="G47" s="34"/>
      <c r="H47" s="129"/>
      <c r="I47" s="53">
        <v>0</v>
      </c>
      <c r="J47" s="58"/>
      <c r="K47" s="134">
        <v>0</v>
      </c>
      <c r="L47" s="34"/>
      <c r="M47" s="53">
        <v>0</v>
      </c>
      <c r="N47" s="141">
        <v>47</v>
      </c>
      <c r="O47" s="185">
        <f t="shared" si="0"/>
        <v>0</v>
      </c>
      <c r="P47" s="162"/>
      <c r="Q47" s="183">
        <f t="shared" si="1"/>
        <v>0</v>
      </c>
      <c r="R47" s="63">
        <f t="shared" si="2"/>
        <v>0</v>
      </c>
      <c r="S47" s="7">
        <f t="shared" si="3"/>
        <v>0</v>
      </c>
    </row>
    <row r="48" spans="1:19" ht="12.75" customHeight="1">
      <c r="A48" s="69">
        <f t="shared" si="4"/>
        <v>45</v>
      </c>
      <c r="B48" s="126" t="s">
        <v>180</v>
      </c>
      <c r="C48" s="123">
        <v>1997</v>
      </c>
      <c r="D48" s="34"/>
      <c r="E48" s="107"/>
      <c r="F48" s="53">
        <v>0</v>
      </c>
      <c r="G48" s="34"/>
      <c r="H48" s="129"/>
      <c r="I48" s="53">
        <v>0</v>
      </c>
      <c r="J48" s="58"/>
      <c r="K48" s="134">
        <v>0</v>
      </c>
      <c r="L48" s="34"/>
      <c r="M48" s="53">
        <v>0</v>
      </c>
      <c r="N48" s="141">
        <v>53</v>
      </c>
      <c r="O48" s="185">
        <f t="shared" si="0"/>
        <v>0</v>
      </c>
      <c r="P48" s="162"/>
      <c r="Q48" s="183">
        <f t="shared" si="1"/>
        <v>0</v>
      </c>
      <c r="R48" s="63">
        <f t="shared" si="2"/>
        <v>0</v>
      </c>
      <c r="S48" s="7">
        <f t="shared" si="3"/>
        <v>0</v>
      </c>
    </row>
    <row r="49" spans="1:19" ht="12.75" customHeight="1" thickBot="1">
      <c r="A49" s="69">
        <f t="shared" si="4"/>
        <v>46</v>
      </c>
      <c r="B49" s="218" t="s">
        <v>75</v>
      </c>
      <c r="C49" s="219">
        <v>1998</v>
      </c>
      <c r="D49" s="205"/>
      <c r="E49" s="206"/>
      <c r="F49" s="220">
        <v>0</v>
      </c>
      <c r="G49" s="205"/>
      <c r="H49" s="221"/>
      <c r="I49" s="220">
        <v>0</v>
      </c>
      <c r="J49" s="222"/>
      <c r="K49" s="223">
        <v>0</v>
      </c>
      <c r="L49" s="205"/>
      <c r="M49" s="220">
        <v>0</v>
      </c>
      <c r="N49" s="186">
        <v>57</v>
      </c>
      <c r="O49" s="187">
        <f t="shared" si="0"/>
        <v>0</v>
      </c>
      <c r="P49" s="197"/>
      <c r="Q49" s="227">
        <f t="shared" si="1"/>
        <v>0</v>
      </c>
      <c r="R49" s="224">
        <f t="shared" si="2"/>
        <v>0</v>
      </c>
      <c r="S49" s="207">
        <f t="shared" si="3"/>
        <v>0</v>
      </c>
    </row>
  </sheetData>
  <sheetProtection/>
  <mergeCells count="7">
    <mergeCell ref="A1:S1"/>
    <mergeCell ref="D2:F2"/>
    <mergeCell ref="G2:I2"/>
    <mergeCell ref="J2:K2"/>
    <mergeCell ref="L2:M2"/>
    <mergeCell ref="N2:O2"/>
    <mergeCell ref="P2:Q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130" workbookViewId="0" topLeftCell="A1">
      <selection activeCell="B3" sqref="B3:S38"/>
    </sheetView>
  </sheetViews>
  <sheetFormatPr defaultColWidth="9.00390625" defaultRowHeight="12.75"/>
  <cols>
    <col min="1" max="1" width="6.625" style="17" customWidth="1"/>
    <col min="2" max="2" width="23.25390625" style="17" customWidth="1"/>
    <col min="3" max="3" width="6.875" style="22" customWidth="1"/>
    <col min="4" max="5" width="5.625" style="17" customWidth="1"/>
    <col min="6" max="6" width="5.75390625" style="18" customWidth="1"/>
    <col min="7" max="8" width="5.625" style="17" customWidth="1"/>
    <col min="9" max="9" width="5.75390625" style="18" customWidth="1"/>
    <col min="10" max="10" width="5.625" style="17" customWidth="1"/>
    <col min="11" max="11" width="5.75390625" style="18" customWidth="1"/>
    <col min="12" max="12" width="5.625" style="18" customWidth="1"/>
    <col min="13" max="13" width="5.75390625" style="18" customWidth="1"/>
    <col min="14" max="15" width="7.875" style="18" customWidth="1"/>
    <col min="16" max="17" width="7.25390625" style="1" customWidth="1"/>
    <col min="18" max="18" width="15.00390625" style="10" hidden="1" customWidth="1"/>
    <col min="19" max="19" width="16.375" style="10" customWidth="1"/>
    <col min="20" max="16384" width="9.125" style="17" customWidth="1"/>
  </cols>
  <sheetData>
    <row r="1" spans="1:19" ht="21.75" customHeight="1" thickBot="1">
      <c r="A1" s="265" t="s">
        <v>189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/>
      <c r="R1" s="17"/>
      <c r="S1" s="17"/>
    </row>
    <row r="2" spans="1:18" ht="39" customHeight="1" thickBot="1">
      <c r="A2" s="16"/>
      <c r="B2" s="19"/>
      <c r="C2" s="21"/>
      <c r="D2" s="256" t="s">
        <v>97</v>
      </c>
      <c r="E2" s="257"/>
      <c r="F2" s="258"/>
      <c r="G2" s="256" t="s">
        <v>98</v>
      </c>
      <c r="H2" s="257"/>
      <c r="I2" s="258"/>
      <c r="J2" s="259" t="s">
        <v>60</v>
      </c>
      <c r="K2" s="260"/>
      <c r="L2" s="261" t="s">
        <v>59</v>
      </c>
      <c r="M2" s="262"/>
      <c r="N2" s="263" t="s">
        <v>185</v>
      </c>
      <c r="O2" s="264"/>
      <c r="P2" s="263" t="s">
        <v>184</v>
      </c>
      <c r="Q2" s="264"/>
      <c r="R2" s="147"/>
    </row>
    <row r="3" spans="1:19" ht="36" customHeight="1" thickBot="1">
      <c r="A3" s="45" t="s">
        <v>3</v>
      </c>
      <c r="B3" s="85" t="s">
        <v>4</v>
      </c>
      <c r="C3" s="177" t="s">
        <v>30</v>
      </c>
      <c r="D3" s="8" t="s">
        <v>28</v>
      </c>
      <c r="E3" s="118" t="s">
        <v>29</v>
      </c>
      <c r="F3" s="14" t="s">
        <v>6</v>
      </c>
      <c r="G3" s="8" t="s">
        <v>28</v>
      </c>
      <c r="H3" s="118" t="s">
        <v>29</v>
      </c>
      <c r="I3" s="25" t="s">
        <v>6</v>
      </c>
      <c r="J3" s="8" t="s">
        <v>5</v>
      </c>
      <c r="K3" s="14" t="s">
        <v>6</v>
      </c>
      <c r="L3" s="35" t="s">
        <v>5</v>
      </c>
      <c r="M3" s="25" t="s">
        <v>6</v>
      </c>
      <c r="N3" s="8" t="s">
        <v>5</v>
      </c>
      <c r="O3" s="14" t="s">
        <v>6</v>
      </c>
      <c r="P3" s="8" t="s">
        <v>5</v>
      </c>
      <c r="Q3" s="14" t="s">
        <v>6</v>
      </c>
      <c r="R3" s="40" t="s">
        <v>0</v>
      </c>
      <c r="S3" s="225" t="s">
        <v>105</v>
      </c>
    </row>
    <row r="4" spans="1:19" ht="13.5" customHeight="1" thickBot="1">
      <c r="A4" s="81">
        <v>1</v>
      </c>
      <c r="B4" s="86" t="s">
        <v>14</v>
      </c>
      <c r="C4" s="82">
        <v>1997</v>
      </c>
      <c r="D4" s="51">
        <v>17</v>
      </c>
      <c r="E4" s="104">
        <v>2</v>
      </c>
      <c r="F4" s="41">
        <v>55</v>
      </c>
      <c r="G4" s="98">
        <v>17</v>
      </c>
      <c r="H4" s="109">
        <v>3</v>
      </c>
      <c r="I4" s="135">
        <v>50</v>
      </c>
      <c r="J4" s="140">
        <v>3</v>
      </c>
      <c r="K4" s="41">
        <v>50</v>
      </c>
      <c r="L4" s="36">
        <v>6</v>
      </c>
      <c r="M4" s="37">
        <v>42</v>
      </c>
      <c r="N4" s="142">
        <v>8</v>
      </c>
      <c r="O4" s="96">
        <f aca="true" t="shared" si="0" ref="O4:O38">IF(N4=1,60,)+IF(N4=2,55,)+IF(N4=3,50,)+IF(N4=4,46,)+IF(N4=5,44,)+IF(N4=6,42,)+IF(N4=7,40,)+IF(N4=8,38,)+IF(N4=9,36,)+IF(N4=10,34,)+IF(N4=11,32,)+IF(N4=12,31,)+IF(N4=13,30,)+IF(N4=14,29,)+IF(N4=15,28,)+IF(N4=16,27,)+IF(N4=17,26,)+IF(N4=18,25,)+IF(N4=19,24,)+IF(N4=20,23,)+IF(N4=21,22,)+IF(N4=22,21,)+IF(N4=23,19,)+IF(N4=24,17,)+IF(N4=25,15,)+IF(N4=26,13,)+IF(N4=27,11,)+IF(N4=28,9,)+IF(N4=29,7,)+IF(N4=30,5,)+IF(N4&gt;30,2,)*IF(N4&gt;41,0,1)</f>
        <v>38</v>
      </c>
      <c r="P4" s="140">
        <v>14</v>
      </c>
      <c r="Q4" s="38">
        <f aca="true" t="shared" si="1" ref="Q4:Q38">IF(P4=1,60,)+IF(P4=2,55,)+IF(P4=3,50,)+IF(P4=4,46,)+IF(P4=5,44,)+IF(P4=6,42,)+IF(P4=7,40,)+IF(P4=8,38,)+IF(P4=9,36,)+IF(P4=10,34,)+IF(P4=11,32,)+IF(P4=12,31,)+IF(P4=13,30,)+IF(P4=14,29,)+IF(P4=15,28,)+IF(P4=16,27,)+IF(P4=17,26,)+IF(P4=18,25,)+IF(P4=19,24,)+IF(P4=20,23,)+IF(P4=21,22,)+IF(P4=22,21,)+IF(P4=23,19,)+IF(P4=24,17,)+IF(P4=25,15,)+IF(P4=26,13,)+IF(P4=27,11,)+IF(P4=28,9,)+IF(P4=29,7,)+IF(P4=30,5,)+IF(P4&gt;30,2,)*IF(P4&gt;41,0,1)</f>
        <v>29</v>
      </c>
      <c r="R4" s="188">
        <f aca="true" t="shared" si="2" ref="R4:R38">F4+I4+K4+M4+O4+Q4</f>
        <v>264</v>
      </c>
      <c r="S4" s="26">
        <f aca="true" t="shared" si="3" ref="S4:S38">R4-MIN(F4,I4,K4,M4,O4,Q4)</f>
        <v>235</v>
      </c>
    </row>
    <row r="5" spans="1:19" ht="13.5" customHeight="1" thickBot="1">
      <c r="A5" s="81">
        <f aca="true" t="shared" si="4" ref="A5:A38">A4+1</f>
        <v>2</v>
      </c>
      <c r="B5" s="87" t="s">
        <v>13</v>
      </c>
      <c r="C5" s="83">
        <v>1998</v>
      </c>
      <c r="D5" s="51">
        <v>19</v>
      </c>
      <c r="E5" s="116">
        <v>3</v>
      </c>
      <c r="F5" s="41">
        <v>50</v>
      </c>
      <c r="G5" s="98">
        <v>18</v>
      </c>
      <c r="H5" s="104">
        <v>4</v>
      </c>
      <c r="I5" s="135">
        <v>46</v>
      </c>
      <c r="J5" s="140">
        <v>8</v>
      </c>
      <c r="K5" s="41">
        <v>38</v>
      </c>
      <c r="L5" s="62">
        <v>14</v>
      </c>
      <c r="M5" s="37">
        <v>29</v>
      </c>
      <c r="N5" s="142">
        <v>4</v>
      </c>
      <c r="O5" s="96">
        <f t="shared" si="0"/>
        <v>46</v>
      </c>
      <c r="P5" s="182">
        <v>3</v>
      </c>
      <c r="Q5" s="38">
        <f t="shared" si="1"/>
        <v>50</v>
      </c>
      <c r="R5" s="188">
        <f t="shared" si="2"/>
        <v>259</v>
      </c>
      <c r="S5" s="26">
        <f t="shared" si="3"/>
        <v>230</v>
      </c>
    </row>
    <row r="6" spans="1:19" ht="13.5" customHeight="1" thickBot="1">
      <c r="A6" s="81">
        <f t="shared" si="4"/>
        <v>3</v>
      </c>
      <c r="B6" s="87" t="s">
        <v>34</v>
      </c>
      <c r="C6" s="83">
        <v>1997</v>
      </c>
      <c r="D6" s="51">
        <v>16</v>
      </c>
      <c r="E6" s="104">
        <v>1</v>
      </c>
      <c r="F6" s="41">
        <v>60</v>
      </c>
      <c r="G6" s="98">
        <v>47</v>
      </c>
      <c r="H6" s="109">
        <v>11</v>
      </c>
      <c r="I6" s="135">
        <v>32</v>
      </c>
      <c r="J6" s="140">
        <v>5</v>
      </c>
      <c r="K6" s="41">
        <v>44</v>
      </c>
      <c r="L6" s="36">
        <v>12</v>
      </c>
      <c r="M6" s="37">
        <v>31</v>
      </c>
      <c r="N6" s="142">
        <v>3</v>
      </c>
      <c r="O6" s="96">
        <f t="shared" si="0"/>
        <v>50</v>
      </c>
      <c r="P6" s="181">
        <v>5</v>
      </c>
      <c r="Q6" s="38">
        <f t="shared" si="1"/>
        <v>44</v>
      </c>
      <c r="R6" s="188">
        <f t="shared" si="2"/>
        <v>261</v>
      </c>
      <c r="S6" s="26">
        <f t="shared" si="3"/>
        <v>230</v>
      </c>
    </row>
    <row r="7" spans="1:19" ht="13.5" customHeight="1" thickBot="1">
      <c r="A7" s="81">
        <f t="shared" si="4"/>
        <v>4</v>
      </c>
      <c r="B7" s="87" t="s">
        <v>17</v>
      </c>
      <c r="C7" s="83">
        <v>1996</v>
      </c>
      <c r="D7" s="51">
        <v>20</v>
      </c>
      <c r="E7" s="116">
        <v>4</v>
      </c>
      <c r="F7" s="41">
        <v>46</v>
      </c>
      <c r="G7" s="98">
        <v>26</v>
      </c>
      <c r="H7" s="104">
        <v>6</v>
      </c>
      <c r="I7" s="135">
        <v>42</v>
      </c>
      <c r="J7" s="140">
        <v>4</v>
      </c>
      <c r="K7" s="41">
        <v>46</v>
      </c>
      <c r="L7" s="62">
        <v>5</v>
      </c>
      <c r="M7" s="37">
        <v>44</v>
      </c>
      <c r="N7" s="142">
        <v>12</v>
      </c>
      <c r="O7" s="96">
        <f t="shared" si="0"/>
        <v>31</v>
      </c>
      <c r="P7" s="140">
        <v>7</v>
      </c>
      <c r="Q7" s="38">
        <f t="shared" si="1"/>
        <v>40</v>
      </c>
      <c r="R7" s="188">
        <f t="shared" si="2"/>
        <v>249</v>
      </c>
      <c r="S7" s="26">
        <f t="shared" si="3"/>
        <v>218</v>
      </c>
    </row>
    <row r="8" spans="1:19" ht="13.5" customHeight="1" thickBot="1">
      <c r="A8" s="81">
        <f t="shared" si="4"/>
        <v>5</v>
      </c>
      <c r="B8" s="87" t="s">
        <v>16</v>
      </c>
      <c r="C8" s="83">
        <v>1996</v>
      </c>
      <c r="D8" s="51">
        <v>34</v>
      </c>
      <c r="E8" s="104">
        <v>11</v>
      </c>
      <c r="F8" s="41">
        <v>32</v>
      </c>
      <c r="G8" s="98">
        <v>45</v>
      </c>
      <c r="H8" s="104">
        <v>10</v>
      </c>
      <c r="I8" s="135">
        <v>34</v>
      </c>
      <c r="J8" s="140">
        <v>6</v>
      </c>
      <c r="K8" s="41">
        <v>42</v>
      </c>
      <c r="L8" s="36">
        <v>3</v>
      </c>
      <c r="M8" s="37">
        <v>50</v>
      </c>
      <c r="N8" s="170">
        <v>10</v>
      </c>
      <c r="O8" s="167">
        <f t="shared" si="0"/>
        <v>34</v>
      </c>
      <c r="P8" s="140">
        <v>4</v>
      </c>
      <c r="Q8" s="38">
        <f t="shared" si="1"/>
        <v>46</v>
      </c>
      <c r="R8" s="188">
        <f t="shared" si="2"/>
        <v>238</v>
      </c>
      <c r="S8" s="26">
        <f t="shared" si="3"/>
        <v>206</v>
      </c>
    </row>
    <row r="9" spans="1:19" ht="13.5" customHeight="1" thickBot="1">
      <c r="A9" s="81">
        <f t="shared" si="4"/>
        <v>6</v>
      </c>
      <c r="B9" s="87" t="s">
        <v>18</v>
      </c>
      <c r="C9" s="83">
        <v>1996</v>
      </c>
      <c r="D9" s="51">
        <v>33</v>
      </c>
      <c r="E9" s="116">
        <v>10</v>
      </c>
      <c r="F9" s="41">
        <v>34</v>
      </c>
      <c r="G9" s="98">
        <v>19</v>
      </c>
      <c r="H9" s="109">
        <v>5</v>
      </c>
      <c r="I9" s="135">
        <v>44</v>
      </c>
      <c r="J9" s="140">
        <v>7</v>
      </c>
      <c r="K9" s="41">
        <v>40</v>
      </c>
      <c r="L9" s="62">
        <v>4</v>
      </c>
      <c r="M9" s="37">
        <v>46</v>
      </c>
      <c r="N9" s="142">
        <v>6</v>
      </c>
      <c r="O9" s="96">
        <f t="shared" si="0"/>
        <v>42</v>
      </c>
      <c r="P9" s="140">
        <v>12</v>
      </c>
      <c r="Q9" s="38">
        <f t="shared" si="1"/>
        <v>31</v>
      </c>
      <c r="R9" s="188">
        <f t="shared" si="2"/>
        <v>237</v>
      </c>
      <c r="S9" s="26">
        <f t="shared" si="3"/>
        <v>206</v>
      </c>
    </row>
    <row r="10" spans="1:19" ht="13.5" customHeight="1" thickBot="1">
      <c r="A10" s="81">
        <f t="shared" si="4"/>
        <v>7</v>
      </c>
      <c r="B10" s="87" t="s">
        <v>15</v>
      </c>
      <c r="C10" s="83">
        <v>1998</v>
      </c>
      <c r="D10" s="51">
        <v>24</v>
      </c>
      <c r="E10" s="104">
        <v>5</v>
      </c>
      <c r="F10" s="41">
        <v>44</v>
      </c>
      <c r="G10" s="98">
        <v>37</v>
      </c>
      <c r="H10" s="109">
        <v>9</v>
      </c>
      <c r="I10" s="135">
        <v>36</v>
      </c>
      <c r="J10" s="140">
        <v>10</v>
      </c>
      <c r="K10" s="41">
        <v>34</v>
      </c>
      <c r="L10" s="36">
        <v>8</v>
      </c>
      <c r="M10" s="37">
        <v>38</v>
      </c>
      <c r="N10" s="142">
        <v>5</v>
      </c>
      <c r="O10" s="96">
        <f t="shared" si="0"/>
        <v>44</v>
      </c>
      <c r="P10" s="181">
        <v>6</v>
      </c>
      <c r="Q10" s="38">
        <f t="shared" si="1"/>
        <v>42</v>
      </c>
      <c r="R10" s="188">
        <f t="shared" si="2"/>
        <v>238</v>
      </c>
      <c r="S10" s="26">
        <f t="shared" si="3"/>
        <v>204</v>
      </c>
    </row>
    <row r="11" spans="1:19" ht="13.5" customHeight="1" thickBot="1">
      <c r="A11" s="81">
        <f t="shared" si="4"/>
        <v>8</v>
      </c>
      <c r="B11" s="87" t="s">
        <v>42</v>
      </c>
      <c r="C11" s="83">
        <v>2000</v>
      </c>
      <c r="D11" s="51">
        <v>29</v>
      </c>
      <c r="E11" s="116">
        <v>7</v>
      </c>
      <c r="F11" s="41">
        <v>40</v>
      </c>
      <c r="G11" s="98">
        <v>56</v>
      </c>
      <c r="H11" s="104">
        <v>14</v>
      </c>
      <c r="I11" s="135">
        <v>29</v>
      </c>
      <c r="J11" s="140">
        <v>11</v>
      </c>
      <c r="K11" s="41">
        <v>32</v>
      </c>
      <c r="L11" s="62">
        <v>11</v>
      </c>
      <c r="M11" s="37">
        <v>32</v>
      </c>
      <c r="N11" s="142">
        <v>9</v>
      </c>
      <c r="O11" s="96">
        <f t="shared" si="0"/>
        <v>36</v>
      </c>
      <c r="P11" s="140">
        <v>9</v>
      </c>
      <c r="Q11" s="38">
        <f t="shared" si="1"/>
        <v>36</v>
      </c>
      <c r="R11" s="188">
        <f t="shared" si="2"/>
        <v>205</v>
      </c>
      <c r="S11" s="26">
        <f t="shared" si="3"/>
        <v>176</v>
      </c>
    </row>
    <row r="12" spans="1:19" ht="13.5" customHeight="1" thickBot="1">
      <c r="A12" s="81">
        <f t="shared" si="4"/>
        <v>9</v>
      </c>
      <c r="B12" s="87" t="s">
        <v>32</v>
      </c>
      <c r="C12" s="83">
        <v>1998</v>
      </c>
      <c r="D12" s="51">
        <v>32</v>
      </c>
      <c r="E12" s="104">
        <v>9</v>
      </c>
      <c r="F12" s="41">
        <v>36</v>
      </c>
      <c r="G12" s="98">
        <v>31</v>
      </c>
      <c r="H12" s="109">
        <v>7</v>
      </c>
      <c r="I12" s="135">
        <v>40</v>
      </c>
      <c r="J12" s="140">
        <v>14</v>
      </c>
      <c r="K12" s="41">
        <v>29</v>
      </c>
      <c r="L12" s="36">
        <v>10</v>
      </c>
      <c r="M12" s="37">
        <v>34</v>
      </c>
      <c r="N12" s="142">
        <v>11</v>
      </c>
      <c r="O12" s="96">
        <f t="shared" si="0"/>
        <v>32</v>
      </c>
      <c r="P12" s="140">
        <v>10</v>
      </c>
      <c r="Q12" s="38">
        <f t="shared" si="1"/>
        <v>34</v>
      </c>
      <c r="R12" s="188">
        <f t="shared" si="2"/>
        <v>205</v>
      </c>
      <c r="S12" s="26">
        <f t="shared" si="3"/>
        <v>176</v>
      </c>
    </row>
    <row r="13" spans="1:19" ht="13.5" customHeight="1" thickBot="1">
      <c r="A13" s="81">
        <f t="shared" si="4"/>
        <v>10</v>
      </c>
      <c r="B13" s="87" t="s">
        <v>31</v>
      </c>
      <c r="C13" s="83">
        <v>1999</v>
      </c>
      <c r="D13" s="57">
        <v>37</v>
      </c>
      <c r="E13" s="116">
        <v>12</v>
      </c>
      <c r="F13" s="41">
        <v>31</v>
      </c>
      <c r="G13" s="98">
        <v>36</v>
      </c>
      <c r="H13" s="104">
        <v>8</v>
      </c>
      <c r="I13" s="135">
        <v>38</v>
      </c>
      <c r="J13" s="140">
        <v>12</v>
      </c>
      <c r="K13" s="41">
        <v>31</v>
      </c>
      <c r="L13" s="62">
        <v>16</v>
      </c>
      <c r="M13" s="37">
        <v>27</v>
      </c>
      <c r="N13" s="142">
        <v>16</v>
      </c>
      <c r="O13" s="96">
        <f t="shared" si="0"/>
        <v>27</v>
      </c>
      <c r="P13" s="182">
        <v>16</v>
      </c>
      <c r="Q13" s="38">
        <f t="shared" si="1"/>
        <v>27</v>
      </c>
      <c r="R13" s="188">
        <f t="shared" si="2"/>
        <v>181</v>
      </c>
      <c r="S13" s="26">
        <f t="shared" si="3"/>
        <v>154</v>
      </c>
    </row>
    <row r="14" spans="1:19" ht="13.5" customHeight="1" thickBot="1">
      <c r="A14" s="81">
        <f t="shared" si="4"/>
        <v>11</v>
      </c>
      <c r="B14" s="87" t="s">
        <v>49</v>
      </c>
      <c r="C14" s="83">
        <v>1998</v>
      </c>
      <c r="D14" s="29"/>
      <c r="E14" s="99"/>
      <c r="F14" s="117">
        <v>0</v>
      </c>
      <c r="G14" s="138"/>
      <c r="H14" s="30"/>
      <c r="I14" s="139">
        <v>0</v>
      </c>
      <c r="J14" s="140">
        <v>13</v>
      </c>
      <c r="K14" s="41">
        <v>30</v>
      </c>
      <c r="L14" s="62">
        <v>9</v>
      </c>
      <c r="M14" s="37">
        <v>36</v>
      </c>
      <c r="N14" s="140">
        <v>15</v>
      </c>
      <c r="O14" s="96">
        <f t="shared" si="0"/>
        <v>28</v>
      </c>
      <c r="P14" s="140">
        <v>15</v>
      </c>
      <c r="Q14" s="38">
        <f t="shared" si="1"/>
        <v>28</v>
      </c>
      <c r="R14" s="188">
        <f t="shared" si="2"/>
        <v>122</v>
      </c>
      <c r="S14" s="26">
        <f t="shared" si="3"/>
        <v>122</v>
      </c>
    </row>
    <row r="15" spans="1:19" ht="13.5" customHeight="1" thickBot="1">
      <c r="A15" s="81">
        <f t="shared" si="4"/>
        <v>12</v>
      </c>
      <c r="B15" s="87" t="s">
        <v>12</v>
      </c>
      <c r="C15" s="83">
        <v>1997</v>
      </c>
      <c r="D15" s="51">
        <v>49</v>
      </c>
      <c r="E15" s="104">
        <v>14</v>
      </c>
      <c r="F15" s="41">
        <v>29</v>
      </c>
      <c r="G15" s="98">
        <v>53</v>
      </c>
      <c r="H15" s="109">
        <v>13</v>
      </c>
      <c r="I15" s="135">
        <v>30</v>
      </c>
      <c r="J15" s="140">
        <v>16</v>
      </c>
      <c r="K15" s="41">
        <v>27</v>
      </c>
      <c r="L15" s="36">
        <v>13</v>
      </c>
      <c r="M15" s="37">
        <v>30</v>
      </c>
      <c r="N15" s="168"/>
      <c r="O15" s="166">
        <f t="shared" si="0"/>
        <v>0</v>
      </c>
      <c r="P15" s="175"/>
      <c r="Q15" s="183">
        <f t="shared" si="1"/>
        <v>0</v>
      </c>
      <c r="R15" s="188">
        <f t="shared" si="2"/>
        <v>116</v>
      </c>
      <c r="S15" s="26">
        <f t="shared" si="3"/>
        <v>116</v>
      </c>
    </row>
    <row r="16" spans="1:19" ht="13.5" customHeight="1" thickBot="1">
      <c r="A16" s="81">
        <f t="shared" si="4"/>
        <v>13</v>
      </c>
      <c r="B16" s="87" t="s">
        <v>33</v>
      </c>
      <c r="C16" s="83">
        <v>1998</v>
      </c>
      <c r="D16" s="29"/>
      <c r="E16" s="30"/>
      <c r="F16" s="117">
        <v>0</v>
      </c>
      <c r="G16" s="138"/>
      <c r="H16" s="30"/>
      <c r="I16" s="139">
        <v>0</v>
      </c>
      <c r="J16" s="140">
        <v>15</v>
      </c>
      <c r="K16" s="41">
        <v>28</v>
      </c>
      <c r="L16" s="62">
        <v>15</v>
      </c>
      <c r="M16" s="37">
        <v>28</v>
      </c>
      <c r="N16" s="59">
        <v>17</v>
      </c>
      <c r="O16" s="96">
        <f t="shared" si="0"/>
        <v>26</v>
      </c>
      <c r="P16" s="140">
        <v>11</v>
      </c>
      <c r="Q16" s="38">
        <f t="shared" si="1"/>
        <v>32</v>
      </c>
      <c r="R16" s="188">
        <f t="shared" si="2"/>
        <v>114</v>
      </c>
      <c r="S16" s="26">
        <f t="shared" si="3"/>
        <v>114</v>
      </c>
    </row>
    <row r="17" spans="1:19" ht="13.5" customHeight="1" thickBot="1">
      <c r="A17" s="81">
        <f t="shared" si="4"/>
        <v>14</v>
      </c>
      <c r="B17" s="87" t="s">
        <v>87</v>
      </c>
      <c r="C17" s="83">
        <v>1999</v>
      </c>
      <c r="D17" s="29"/>
      <c r="E17" s="30"/>
      <c r="F17" s="117">
        <v>0</v>
      </c>
      <c r="G17" s="138"/>
      <c r="H17" s="30"/>
      <c r="I17" s="139">
        <v>0</v>
      </c>
      <c r="J17" s="140">
        <v>17</v>
      </c>
      <c r="K17" s="41">
        <v>26</v>
      </c>
      <c r="L17" s="36">
        <v>17</v>
      </c>
      <c r="M17" s="37">
        <v>26</v>
      </c>
      <c r="N17" s="142">
        <v>18</v>
      </c>
      <c r="O17" s="96">
        <f t="shared" si="0"/>
        <v>25</v>
      </c>
      <c r="P17" s="140">
        <v>13</v>
      </c>
      <c r="Q17" s="38">
        <f t="shared" si="1"/>
        <v>30</v>
      </c>
      <c r="R17" s="188">
        <f t="shared" si="2"/>
        <v>107</v>
      </c>
      <c r="S17" s="26">
        <f t="shared" si="3"/>
        <v>107</v>
      </c>
    </row>
    <row r="18" spans="1:19" ht="13.5" customHeight="1" thickBot="1">
      <c r="A18" s="81">
        <f t="shared" si="4"/>
        <v>15</v>
      </c>
      <c r="B18" s="87" t="s">
        <v>88</v>
      </c>
      <c r="C18" s="83">
        <v>1998</v>
      </c>
      <c r="D18" s="97"/>
      <c r="E18" s="99"/>
      <c r="F18" s="102">
        <v>0</v>
      </c>
      <c r="G18" s="99"/>
      <c r="H18" s="101"/>
      <c r="I18" s="100">
        <v>0</v>
      </c>
      <c r="J18" s="140">
        <v>18</v>
      </c>
      <c r="K18" s="41">
        <v>25</v>
      </c>
      <c r="L18" s="62">
        <v>18</v>
      </c>
      <c r="M18" s="37">
        <v>25</v>
      </c>
      <c r="N18" s="142">
        <v>24</v>
      </c>
      <c r="O18" s="96">
        <f t="shared" si="0"/>
        <v>17</v>
      </c>
      <c r="P18" s="140">
        <v>17</v>
      </c>
      <c r="Q18" s="38">
        <f t="shared" si="1"/>
        <v>26</v>
      </c>
      <c r="R18" s="188">
        <f t="shared" si="2"/>
        <v>93</v>
      </c>
      <c r="S18" s="26">
        <f t="shared" si="3"/>
        <v>93</v>
      </c>
    </row>
    <row r="19" spans="1:19" ht="13.5" customHeight="1" thickBot="1">
      <c r="A19" s="81">
        <f t="shared" si="4"/>
        <v>16</v>
      </c>
      <c r="B19" s="88" t="s">
        <v>149</v>
      </c>
      <c r="C19" s="84">
        <v>1997</v>
      </c>
      <c r="D19" s="97"/>
      <c r="E19" s="99"/>
      <c r="F19" s="102">
        <v>0</v>
      </c>
      <c r="G19" s="99"/>
      <c r="H19" s="101"/>
      <c r="I19" s="100">
        <v>0</v>
      </c>
      <c r="J19" s="162"/>
      <c r="K19" s="163">
        <v>0</v>
      </c>
      <c r="L19" s="164"/>
      <c r="M19" s="165">
        <v>0</v>
      </c>
      <c r="N19" s="142">
        <v>7</v>
      </c>
      <c r="O19" s="96">
        <f t="shared" si="0"/>
        <v>40</v>
      </c>
      <c r="P19" s="181">
        <v>8</v>
      </c>
      <c r="Q19" s="38">
        <f t="shared" si="1"/>
        <v>38</v>
      </c>
      <c r="R19" s="188">
        <f t="shared" si="2"/>
        <v>78</v>
      </c>
      <c r="S19" s="26">
        <f t="shared" si="3"/>
        <v>78</v>
      </c>
    </row>
    <row r="20" spans="1:19" ht="13.5" customHeight="1" thickBot="1">
      <c r="A20" s="81">
        <f t="shared" si="4"/>
        <v>17</v>
      </c>
      <c r="B20" s="88" t="s">
        <v>151</v>
      </c>
      <c r="C20" s="84">
        <v>1997</v>
      </c>
      <c r="D20" s="97"/>
      <c r="E20" s="99"/>
      <c r="F20" s="102">
        <v>0</v>
      </c>
      <c r="G20" s="99"/>
      <c r="H20" s="101"/>
      <c r="I20" s="100">
        <v>0</v>
      </c>
      <c r="J20" s="162"/>
      <c r="K20" s="163">
        <v>0</v>
      </c>
      <c r="L20" s="164"/>
      <c r="M20" s="165">
        <v>0</v>
      </c>
      <c r="N20" s="169">
        <v>14</v>
      </c>
      <c r="O20" s="96">
        <f t="shared" si="0"/>
        <v>29</v>
      </c>
      <c r="P20" s="140">
        <v>21</v>
      </c>
      <c r="Q20" s="38">
        <f t="shared" si="1"/>
        <v>22</v>
      </c>
      <c r="R20" s="188">
        <f t="shared" si="2"/>
        <v>51</v>
      </c>
      <c r="S20" s="26">
        <f t="shared" si="3"/>
        <v>51</v>
      </c>
    </row>
    <row r="21" spans="1:19" ht="13.5" customHeight="1" thickBot="1">
      <c r="A21" s="81">
        <f t="shared" si="4"/>
        <v>18</v>
      </c>
      <c r="B21" s="88" t="s">
        <v>86</v>
      </c>
      <c r="C21" s="84">
        <v>1999</v>
      </c>
      <c r="D21" s="97"/>
      <c r="E21" s="99"/>
      <c r="F21" s="102">
        <v>0</v>
      </c>
      <c r="G21" s="99"/>
      <c r="H21" s="101"/>
      <c r="I21" s="100">
        <v>0</v>
      </c>
      <c r="J21" s="141">
        <v>19</v>
      </c>
      <c r="K21" s="90">
        <v>24</v>
      </c>
      <c r="L21" s="52">
        <v>19</v>
      </c>
      <c r="M21" s="89">
        <v>24</v>
      </c>
      <c r="N21" s="231">
        <v>33</v>
      </c>
      <c r="O21" s="167">
        <f t="shared" si="0"/>
        <v>2</v>
      </c>
      <c r="P21" s="157"/>
      <c r="Q21" s="183">
        <f t="shared" si="1"/>
        <v>0</v>
      </c>
      <c r="R21" s="188">
        <f t="shared" si="2"/>
        <v>50</v>
      </c>
      <c r="S21" s="26">
        <f t="shared" si="3"/>
        <v>50</v>
      </c>
    </row>
    <row r="22" spans="1:19" ht="13.5" customHeight="1" thickBot="1">
      <c r="A22" s="81">
        <f t="shared" si="4"/>
        <v>19</v>
      </c>
      <c r="B22" s="88" t="s">
        <v>155</v>
      </c>
      <c r="C22" s="84">
        <v>2000</v>
      </c>
      <c r="D22" s="97"/>
      <c r="E22" s="99"/>
      <c r="F22" s="102">
        <v>0</v>
      </c>
      <c r="G22" s="99"/>
      <c r="H22" s="101"/>
      <c r="I22" s="100">
        <v>0</v>
      </c>
      <c r="J22" s="162"/>
      <c r="K22" s="163">
        <v>0</v>
      </c>
      <c r="L22" s="164"/>
      <c r="M22" s="165">
        <v>0</v>
      </c>
      <c r="N22" s="231">
        <v>22</v>
      </c>
      <c r="O22" s="167">
        <f t="shared" si="0"/>
        <v>21</v>
      </c>
      <c r="P22" s="140">
        <v>18</v>
      </c>
      <c r="Q22" s="38">
        <f t="shared" si="1"/>
        <v>25</v>
      </c>
      <c r="R22" s="188">
        <f t="shared" si="2"/>
        <v>46</v>
      </c>
      <c r="S22" s="26">
        <f t="shared" si="3"/>
        <v>46</v>
      </c>
    </row>
    <row r="23" spans="1:19" ht="13.5" customHeight="1" thickBot="1">
      <c r="A23" s="81">
        <f t="shared" si="4"/>
        <v>20</v>
      </c>
      <c r="B23" s="88" t="s">
        <v>154</v>
      </c>
      <c r="C23" s="84">
        <v>1999</v>
      </c>
      <c r="D23" s="97"/>
      <c r="E23" s="99"/>
      <c r="F23" s="102">
        <v>0</v>
      </c>
      <c r="G23" s="99"/>
      <c r="H23" s="101"/>
      <c r="I23" s="100">
        <v>0</v>
      </c>
      <c r="J23" s="162"/>
      <c r="K23" s="163">
        <v>0</v>
      </c>
      <c r="L23" s="164"/>
      <c r="M23" s="165">
        <v>0</v>
      </c>
      <c r="N23" s="169">
        <v>21</v>
      </c>
      <c r="O23" s="96">
        <f t="shared" si="0"/>
        <v>22</v>
      </c>
      <c r="P23" s="140">
        <v>22</v>
      </c>
      <c r="Q23" s="38">
        <f t="shared" si="1"/>
        <v>21</v>
      </c>
      <c r="R23" s="188">
        <f t="shared" si="2"/>
        <v>43</v>
      </c>
      <c r="S23" s="26">
        <f t="shared" si="3"/>
        <v>43</v>
      </c>
    </row>
    <row r="24" spans="1:19" ht="13.5" customHeight="1" thickBot="1">
      <c r="A24" s="81">
        <f t="shared" si="4"/>
        <v>21</v>
      </c>
      <c r="B24" s="88" t="s">
        <v>156</v>
      </c>
      <c r="C24" s="84">
        <v>1999</v>
      </c>
      <c r="D24" s="97"/>
      <c r="E24" s="99"/>
      <c r="F24" s="102">
        <v>0</v>
      </c>
      <c r="G24" s="99"/>
      <c r="H24" s="101"/>
      <c r="I24" s="100">
        <v>0</v>
      </c>
      <c r="J24" s="162"/>
      <c r="K24" s="163">
        <v>0</v>
      </c>
      <c r="L24" s="164"/>
      <c r="M24" s="165">
        <v>0</v>
      </c>
      <c r="N24" s="231">
        <v>23</v>
      </c>
      <c r="O24" s="167">
        <f t="shared" si="0"/>
        <v>19</v>
      </c>
      <c r="P24" s="140">
        <v>20</v>
      </c>
      <c r="Q24" s="38">
        <f t="shared" si="1"/>
        <v>23</v>
      </c>
      <c r="R24" s="188">
        <f t="shared" si="2"/>
        <v>42</v>
      </c>
      <c r="S24" s="26">
        <f t="shared" si="3"/>
        <v>42</v>
      </c>
    </row>
    <row r="25" spans="1:19" ht="13.5" customHeight="1" thickBot="1">
      <c r="A25" s="81">
        <f t="shared" si="4"/>
        <v>22</v>
      </c>
      <c r="B25" s="88" t="s">
        <v>153</v>
      </c>
      <c r="C25" s="84">
        <v>1999</v>
      </c>
      <c r="D25" s="97"/>
      <c r="E25" s="99"/>
      <c r="F25" s="102">
        <v>0</v>
      </c>
      <c r="G25" s="99"/>
      <c r="H25" s="101"/>
      <c r="I25" s="100">
        <v>0</v>
      </c>
      <c r="J25" s="162"/>
      <c r="K25" s="163">
        <v>0</v>
      </c>
      <c r="L25" s="164"/>
      <c r="M25" s="165">
        <v>0</v>
      </c>
      <c r="N25" s="169">
        <v>20</v>
      </c>
      <c r="O25" s="96">
        <f t="shared" si="0"/>
        <v>23</v>
      </c>
      <c r="P25" s="140">
        <v>23</v>
      </c>
      <c r="Q25" s="38">
        <f t="shared" si="1"/>
        <v>19</v>
      </c>
      <c r="R25" s="188">
        <f t="shared" si="2"/>
        <v>42</v>
      </c>
      <c r="S25" s="26">
        <f t="shared" si="3"/>
        <v>42</v>
      </c>
    </row>
    <row r="26" spans="1:19" ht="13.5" customHeight="1" thickBot="1">
      <c r="A26" s="81">
        <f t="shared" si="4"/>
        <v>23</v>
      </c>
      <c r="B26" s="88" t="s">
        <v>150</v>
      </c>
      <c r="C26" s="84">
        <v>2001</v>
      </c>
      <c r="D26" s="97"/>
      <c r="E26" s="99"/>
      <c r="F26" s="102">
        <v>0</v>
      </c>
      <c r="G26" s="99"/>
      <c r="H26" s="101"/>
      <c r="I26" s="100">
        <v>0</v>
      </c>
      <c r="J26" s="162"/>
      <c r="K26" s="163">
        <v>0</v>
      </c>
      <c r="L26" s="164"/>
      <c r="M26" s="165">
        <v>0</v>
      </c>
      <c r="N26" s="142">
        <v>13</v>
      </c>
      <c r="O26" s="96">
        <f t="shared" si="0"/>
        <v>30</v>
      </c>
      <c r="P26" s="175"/>
      <c r="Q26" s="183">
        <f t="shared" si="1"/>
        <v>0</v>
      </c>
      <c r="R26" s="188">
        <f t="shared" si="2"/>
        <v>30</v>
      </c>
      <c r="S26" s="26">
        <f t="shared" si="3"/>
        <v>30</v>
      </c>
    </row>
    <row r="27" spans="1:19" ht="13.5" customHeight="1" thickBot="1">
      <c r="A27" s="81">
        <f t="shared" si="4"/>
        <v>24</v>
      </c>
      <c r="B27" s="88" t="s">
        <v>165</v>
      </c>
      <c r="C27" s="84">
        <v>1996</v>
      </c>
      <c r="D27" s="97"/>
      <c r="E27" s="99"/>
      <c r="F27" s="102">
        <v>0</v>
      </c>
      <c r="G27" s="99"/>
      <c r="H27" s="101"/>
      <c r="I27" s="100">
        <v>0</v>
      </c>
      <c r="J27" s="162"/>
      <c r="K27" s="163">
        <v>0</v>
      </c>
      <c r="L27" s="164"/>
      <c r="M27" s="165">
        <v>0</v>
      </c>
      <c r="N27" s="170">
        <v>33</v>
      </c>
      <c r="O27" s="167">
        <f t="shared" si="0"/>
        <v>2</v>
      </c>
      <c r="P27" s="140">
        <v>19</v>
      </c>
      <c r="Q27" s="185">
        <f t="shared" si="1"/>
        <v>24</v>
      </c>
      <c r="R27" s="188">
        <f t="shared" si="2"/>
        <v>26</v>
      </c>
      <c r="S27" s="26">
        <f t="shared" si="3"/>
        <v>26</v>
      </c>
    </row>
    <row r="28" spans="1:19" ht="13.5" customHeight="1" thickBot="1">
      <c r="A28" s="81">
        <f t="shared" si="4"/>
        <v>25</v>
      </c>
      <c r="B28" s="88" t="s">
        <v>158</v>
      </c>
      <c r="C28" s="84">
        <v>1998</v>
      </c>
      <c r="D28" s="97"/>
      <c r="E28" s="99"/>
      <c r="F28" s="102">
        <v>0</v>
      </c>
      <c r="G28" s="99"/>
      <c r="H28" s="101"/>
      <c r="I28" s="100">
        <v>0</v>
      </c>
      <c r="J28" s="162"/>
      <c r="K28" s="163">
        <v>0</v>
      </c>
      <c r="L28" s="164"/>
      <c r="M28" s="165">
        <v>0</v>
      </c>
      <c r="N28" s="170">
        <v>26</v>
      </c>
      <c r="O28" s="167">
        <f t="shared" si="0"/>
        <v>13</v>
      </c>
      <c r="P28" s="140">
        <v>26</v>
      </c>
      <c r="Q28" s="38">
        <f t="shared" si="1"/>
        <v>13</v>
      </c>
      <c r="R28" s="188">
        <f t="shared" si="2"/>
        <v>26</v>
      </c>
      <c r="S28" s="26">
        <f t="shared" si="3"/>
        <v>26</v>
      </c>
    </row>
    <row r="29" spans="1:19" ht="13.5" customHeight="1" thickBot="1">
      <c r="A29" s="81">
        <f t="shared" si="4"/>
        <v>26</v>
      </c>
      <c r="B29" s="88" t="s">
        <v>160</v>
      </c>
      <c r="C29" s="84">
        <v>1999</v>
      </c>
      <c r="D29" s="97"/>
      <c r="E29" s="99"/>
      <c r="F29" s="102">
        <v>0</v>
      </c>
      <c r="G29" s="99"/>
      <c r="H29" s="101"/>
      <c r="I29" s="100">
        <v>0</v>
      </c>
      <c r="J29" s="162"/>
      <c r="K29" s="163">
        <v>0</v>
      </c>
      <c r="L29" s="164"/>
      <c r="M29" s="165">
        <v>0</v>
      </c>
      <c r="N29" s="170">
        <v>28</v>
      </c>
      <c r="O29" s="167">
        <f t="shared" si="0"/>
        <v>9</v>
      </c>
      <c r="P29" s="140">
        <v>25</v>
      </c>
      <c r="Q29" s="38">
        <f t="shared" si="1"/>
        <v>15</v>
      </c>
      <c r="R29" s="188">
        <f t="shared" si="2"/>
        <v>24</v>
      </c>
      <c r="S29" s="26">
        <f t="shared" si="3"/>
        <v>24</v>
      </c>
    </row>
    <row r="30" spans="1:19" ht="13.5" customHeight="1" thickBot="1">
      <c r="A30" s="81">
        <f t="shared" si="4"/>
        <v>27</v>
      </c>
      <c r="B30" s="88" t="s">
        <v>152</v>
      </c>
      <c r="C30" s="84">
        <v>2000</v>
      </c>
      <c r="D30" s="97"/>
      <c r="E30" s="99"/>
      <c r="F30" s="102">
        <v>0</v>
      </c>
      <c r="G30" s="99"/>
      <c r="H30" s="101"/>
      <c r="I30" s="100">
        <v>0</v>
      </c>
      <c r="J30" s="162"/>
      <c r="K30" s="163">
        <v>0</v>
      </c>
      <c r="L30" s="164"/>
      <c r="M30" s="165">
        <v>0</v>
      </c>
      <c r="N30" s="142">
        <v>19</v>
      </c>
      <c r="O30" s="96">
        <f t="shared" si="0"/>
        <v>24</v>
      </c>
      <c r="P30" s="230"/>
      <c r="Q30" s="183">
        <f t="shared" si="1"/>
        <v>0</v>
      </c>
      <c r="R30" s="188">
        <f t="shared" si="2"/>
        <v>24</v>
      </c>
      <c r="S30" s="26">
        <f t="shared" si="3"/>
        <v>24</v>
      </c>
    </row>
    <row r="31" spans="1:19" ht="13.5" customHeight="1" thickBot="1">
      <c r="A31" s="81">
        <f t="shared" si="4"/>
        <v>28</v>
      </c>
      <c r="B31" s="88" t="s">
        <v>162</v>
      </c>
      <c r="C31" s="84">
        <v>1998</v>
      </c>
      <c r="D31" s="97"/>
      <c r="E31" s="99"/>
      <c r="F31" s="102">
        <v>0</v>
      </c>
      <c r="G31" s="99"/>
      <c r="H31" s="101"/>
      <c r="I31" s="100">
        <v>0</v>
      </c>
      <c r="J31" s="162"/>
      <c r="K31" s="163">
        <v>0</v>
      </c>
      <c r="L31" s="164"/>
      <c r="M31" s="165">
        <v>0</v>
      </c>
      <c r="N31" s="170">
        <v>30</v>
      </c>
      <c r="O31" s="167">
        <f t="shared" si="0"/>
        <v>5</v>
      </c>
      <c r="P31" s="140">
        <v>24</v>
      </c>
      <c r="Q31" s="38">
        <f t="shared" si="1"/>
        <v>17</v>
      </c>
      <c r="R31" s="188">
        <f t="shared" si="2"/>
        <v>22</v>
      </c>
      <c r="S31" s="26">
        <f t="shared" si="3"/>
        <v>22</v>
      </c>
    </row>
    <row r="32" spans="1:19" ht="13.5" customHeight="1" thickBot="1">
      <c r="A32" s="81">
        <f t="shared" si="4"/>
        <v>29</v>
      </c>
      <c r="B32" s="88" t="s">
        <v>159</v>
      </c>
      <c r="C32" s="84">
        <v>1999</v>
      </c>
      <c r="D32" s="97"/>
      <c r="E32" s="99"/>
      <c r="F32" s="102">
        <v>0</v>
      </c>
      <c r="G32" s="99"/>
      <c r="H32" s="101"/>
      <c r="I32" s="100">
        <v>0</v>
      </c>
      <c r="J32" s="162"/>
      <c r="K32" s="163">
        <v>0</v>
      </c>
      <c r="L32" s="164"/>
      <c r="M32" s="165">
        <v>0</v>
      </c>
      <c r="N32" s="170">
        <v>27</v>
      </c>
      <c r="O32" s="167">
        <f t="shared" si="0"/>
        <v>11</v>
      </c>
      <c r="P32" s="181">
        <v>28</v>
      </c>
      <c r="Q32" s="38">
        <f t="shared" si="1"/>
        <v>9</v>
      </c>
      <c r="R32" s="188">
        <f t="shared" si="2"/>
        <v>20</v>
      </c>
      <c r="S32" s="26">
        <f t="shared" si="3"/>
        <v>20</v>
      </c>
    </row>
    <row r="33" spans="1:19" ht="13.5" customHeight="1" thickBot="1">
      <c r="A33" s="81">
        <f t="shared" si="4"/>
        <v>30</v>
      </c>
      <c r="B33" s="88" t="s">
        <v>157</v>
      </c>
      <c r="C33" s="84">
        <v>2000</v>
      </c>
      <c r="D33" s="97"/>
      <c r="E33" s="99"/>
      <c r="F33" s="102">
        <v>0</v>
      </c>
      <c r="G33" s="99"/>
      <c r="H33" s="101"/>
      <c r="I33" s="100">
        <v>0</v>
      </c>
      <c r="J33" s="162"/>
      <c r="K33" s="163">
        <v>0</v>
      </c>
      <c r="L33" s="164"/>
      <c r="M33" s="165">
        <v>0</v>
      </c>
      <c r="N33" s="170">
        <v>25</v>
      </c>
      <c r="O33" s="167">
        <f t="shared" si="0"/>
        <v>15</v>
      </c>
      <c r="P33" s="175"/>
      <c r="Q33" s="183">
        <f t="shared" si="1"/>
        <v>0</v>
      </c>
      <c r="R33" s="188">
        <f t="shared" si="2"/>
        <v>15</v>
      </c>
      <c r="S33" s="26">
        <f t="shared" si="3"/>
        <v>15</v>
      </c>
    </row>
    <row r="34" spans="1:19" ht="13.5" customHeight="1" thickBot="1">
      <c r="A34" s="81">
        <f t="shared" si="4"/>
        <v>31</v>
      </c>
      <c r="B34" s="88" t="s">
        <v>166</v>
      </c>
      <c r="C34" s="84">
        <v>1998</v>
      </c>
      <c r="D34" s="97"/>
      <c r="E34" s="99"/>
      <c r="F34" s="102">
        <v>0</v>
      </c>
      <c r="G34" s="99"/>
      <c r="H34" s="101"/>
      <c r="I34" s="100">
        <v>0</v>
      </c>
      <c r="J34" s="162"/>
      <c r="K34" s="163">
        <v>0</v>
      </c>
      <c r="L34" s="164"/>
      <c r="M34" s="165">
        <v>0</v>
      </c>
      <c r="N34" s="179">
        <v>33</v>
      </c>
      <c r="O34" s="167">
        <f t="shared" si="0"/>
        <v>2</v>
      </c>
      <c r="P34" s="140">
        <v>29</v>
      </c>
      <c r="Q34" s="185">
        <f t="shared" si="1"/>
        <v>7</v>
      </c>
      <c r="R34" s="188">
        <f t="shared" si="2"/>
        <v>9</v>
      </c>
      <c r="S34" s="26">
        <f t="shared" si="3"/>
        <v>9</v>
      </c>
    </row>
    <row r="35" spans="1:19" ht="13.5" customHeight="1" thickBot="1">
      <c r="A35" s="81">
        <f t="shared" si="4"/>
        <v>32</v>
      </c>
      <c r="B35" s="88" t="s">
        <v>164</v>
      </c>
      <c r="C35" s="84">
        <v>1997</v>
      </c>
      <c r="D35" s="97"/>
      <c r="E35" s="99"/>
      <c r="F35" s="102">
        <v>0</v>
      </c>
      <c r="G35" s="99"/>
      <c r="H35" s="101"/>
      <c r="I35" s="100">
        <v>0</v>
      </c>
      <c r="J35" s="162"/>
      <c r="K35" s="163">
        <v>0</v>
      </c>
      <c r="L35" s="164"/>
      <c r="M35" s="165">
        <v>0</v>
      </c>
      <c r="N35" s="170">
        <v>32</v>
      </c>
      <c r="O35" s="167">
        <f t="shared" si="0"/>
        <v>2</v>
      </c>
      <c r="P35" s="140">
        <v>30</v>
      </c>
      <c r="Q35" s="185">
        <f t="shared" si="1"/>
        <v>5</v>
      </c>
      <c r="R35" s="188">
        <f t="shared" si="2"/>
        <v>7</v>
      </c>
      <c r="S35" s="26">
        <f t="shared" si="3"/>
        <v>7</v>
      </c>
    </row>
    <row r="36" spans="1:19" ht="13.5" customHeight="1" thickBot="1">
      <c r="A36" s="81">
        <f t="shared" si="4"/>
        <v>33</v>
      </c>
      <c r="B36" s="88" t="s">
        <v>161</v>
      </c>
      <c r="C36" s="84">
        <v>1997</v>
      </c>
      <c r="D36" s="97"/>
      <c r="E36" s="99"/>
      <c r="F36" s="102">
        <v>0</v>
      </c>
      <c r="G36" s="99"/>
      <c r="H36" s="101"/>
      <c r="I36" s="100">
        <v>0</v>
      </c>
      <c r="J36" s="162"/>
      <c r="K36" s="163">
        <v>0</v>
      </c>
      <c r="L36" s="164"/>
      <c r="M36" s="165">
        <v>0</v>
      </c>
      <c r="N36" s="170">
        <v>29</v>
      </c>
      <c r="O36" s="167">
        <f t="shared" si="0"/>
        <v>7</v>
      </c>
      <c r="P36" s="175"/>
      <c r="Q36" s="183">
        <f t="shared" si="1"/>
        <v>0</v>
      </c>
      <c r="R36" s="188">
        <f t="shared" si="2"/>
        <v>7</v>
      </c>
      <c r="S36" s="26">
        <f t="shared" si="3"/>
        <v>7</v>
      </c>
    </row>
    <row r="37" spans="1:19" ht="13.5" customHeight="1" thickBot="1">
      <c r="A37" s="81">
        <f t="shared" si="4"/>
        <v>34</v>
      </c>
      <c r="B37" s="88" t="s">
        <v>167</v>
      </c>
      <c r="C37" s="84">
        <v>1997</v>
      </c>
      <c r="D37" s="97"/>
      <c r="E37" s="99"/>
      <c r="F37" s="102">
        <v>0</v>
      </c>
      <c r="G37" s="99"/>
      <c r="H37" s="101"/>
      <c r="I37" s="100">
        <v>0</v>
      </c>
      <c r="J37" s="162"/>
      <c r="K37" s="163">
        <v>0</v>
      </c>
      <c r="L37" s="164"/>
      <c r="M37" s="165">
        <v>0</v>
      </c>
      <c r="N37" s="179">
        <v>33</v>
      </c>
      <c r="O37" s="167">
        <f t="shared" si="0"/>
        <v>2</v>
      </c>
      <c r="P37" s="140">
        <v>31</v>
      </c>
      <c r="Q37" s="185">
        <f t="shared" si="1"/>
        <v>2</v>
      </c>
      <c r="R37" s="188">
        <f t="shared" si="2"/>
        <v>4</v>
      </c>
      <c r="S37" s="26">
        <f t="shared" si="3"/>
        <v>4</v>
      </c>
    </row>
    <row r="38" spans="1:19" ht="13.5" customHeight="1" thickBot="1">
      <c r="A38" s="81">
        <f t="shared" si="4"/>
        <v>35</v>
      </c>
      <c r="B38" s="190" t="s">
        <v>163</v>
      </c>
      <c r="C38" s="191">
        <v>2000</v>
      </c>
      <c r="D38" s="192"/>
      <c r="E38" s="193"/>
      <c r="F38" s="194">
        <v>0</v>
      </c>
      <c r="G38" s="193"/>
      <c r="H38" s="195"/>
      <c r="I38" s="196">
        <v>0</v>
      </c>
      <c r="J38" s="197"/>
      <c r="K38" s="198">
        <v>0</v>
      </c>
      <c r="L38" s="199"/>
      <c r="M38" s="200">
        <v>0</v>
      </c>
      <c r="N38" s="232">
        <v>31</v>
      </c>
      <c r="O38" s="201">
        <f t="shared" si="0"/>
        <v>2</v>
      </c>
      <c r="P38" s="197"/>
      <c r="Q38" s="227">
        <f t="shared" si="1"/>
        <v>0</v>
      </c>
      <c r="R38" s="233">
        <f t="shared" si="2"/>
        <v>2</v>
      </c>
      <c r="S38" s="189">
        <f t="shared" si="3"/>
        <v>2</v>
      </c>
    </row>
  </sheetData>
  <sheetProtection/>
  <mergeCells count="7">
    <mergeCell ref="A1:Q1"/>
    <mergeCell ref="P2:Q2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B3" sqref="B3:M17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0" customWidth="1"/>
    <col min="5" max="5" width="5.75390625" style="6" customWidth="1"/>
    <col min="6" max="6" width="5.625" style="10" customWidth="1"/>
    <col min="7" max="7" width="5.75390625" style="6" customWidth="1"/>
    <col min="8" max="9" width="7.875" style="6" customWidth="1"/>
    <col min="10" max="11" width="8.125" style="1" customWidth="1"/>
    <col min="12" max="12" width="15.00390625" style="10" hidden="1" customWidth="1"/>
    <col min="13" max="13" width="14.125" style="10" customWidth="1"/>
  </cols>
  <sheetData>
    <row r="1" spans="1:11" s="2" customFormat="1" ht="21.75" customHeight="1" thickBot="1">
      <c r="A1" s="267" t="s">
        <v>190</v>
      </c>
      <c r="B1" s="268"/>
      <c r="C1" s="268"/>
      <c r="D1" s="268"/>
      <c r="E1" s="268"/>
      <c r="F1" s="268"/>
      <c r="G1" s="268"/>
      <c r="H1" s="268"/>
      <c r="I1" s="268"/>
      <c r="J1" s="268"/>
      <c r="K1" s="255"/>
    </row>
    <row r="2" spans="1:12" ht="39" customHeight="1" thickBot="1">
      <c r="A2" s="4"/>
      <c r="B2" s="3"/>
      <c r="C2" s="3"/>
      <c r="D2" s="261" t="s">
        <v>60</v>
      </c>
      <c r="E2" s="262"/>
      <c r="F2" s="261" t="s">
        <v>59</v>
      </c>
      <c r="G2" s="262"/>
      <c r="H2" s="263" t="s">
        <v>185</v>
      </c>
      <c r="I2" s="264"/>
      <c r="J2" s="263" t="s">
        <v>184</v>
      </c>
      <c r="K2" s="264"/>
      <c r="L2" s="147"/>
    </row>
    <row r="3" spans="1:13" s="10" customFormat="1" ht="39" thickBot="1">
      <c r="A3" s="66" t="s">
        <v>3</v>
      </c>
      <c r="B3" s="67" t="s">
        <v>4</v>
      </c>
      <c r="C3" s="54" t="s">
        <v>30</v>
      </c>
      <c r="D3" s="8" t="s">
        <v>5</v>
      </c>
      <c r="E3" s="14" t="s">
        <v>6</v>
      </c>
      <c r="F3" s="8" t="s">
        <v>5</v>
      </c>
      <c r="G3" s="14" t="s">
        <v>6</v>
      </c>
      <c r="H3" s="8" t="s">
        <v>5</v>
      </c>
      <c r="I3" s="14" t="s">
        <v>6</v>
      </c>
      <c r="J3" s="8" t="s">
        <v>5</v>
      </c>
      <c r="K3" s="14" t="s">
        <v>6</v>
      </c>
      <c r="L3" s="40" t="s">
        <v>0</v>
      </c>
      <c r="M3" s="144" t="s">
        <v>105</v>
      </c>
    </row>
    <row r="4" spans="1:13" s="1" customFormat="1" ht="27.75" customHeight="1">
      <c r="A4" s="69">
        <v>1</v>
      </c>
      <c r="B4" s="79" t="s">
        <v>7</v>
      </c>
      <c r="C4" s="44" t="s">
        <v>2</v>
      </c>
      <c r="D4" s="28">
        <v>4</v>
      </c>
      <c r="E4" s="110">
        <v>45</v>
      </c>
      <c r="F4" s="28">
        <v>2</v>
      </c>
      <c r="G4" s="110">
        <v>55</v>
      </c>
      <c r="H4" s="140">
        <v>2</v>
      </c>
      <c r="I4" s="103">
        <f aca="true" t="shared" si="0" ref="I4:I17">IF(H4=1,60,)+IF(H4=2,55,)+IF(H4=3,50,)+IF(H4=4,45,)+IF(H4=5,42,)+IF(H4=6,39,)+IF(H4=7,36,)+IF(H4=8,33,)+IF(H4=9,30,)+IF(H4=10,27,)+IF(H4=11,23,)+IF(H4=12,21,)+IF(H4=13,19,)+IF(H4=14,17,)+IF(H4=15,15,)+IF(H4=16,13,)+IF(H4=17,11,)+IF(H4=18,9,)+IF(H4=19,7,)+IF(H4=20,5,)+IF(H4&gt;20,2,)*IF(H4&gt;41,0,1)</f>
        <v>55</v>
      </c>
      <c r="J4" s="140">
        <v>2</v>
      </c>
      <c r="K4" s="39">
        <f aca="true" t="shared" si="1" ref="K4:K17">IF(J4=1,60,)+IF(J4=2,55,)+IF(J4=3,50,)+IF(J4=4,46,)+IF(J4=5,44,)+IF(J4=6,42,)+IF(J4=7,40,)+IF(J4=8,38,)+IF(J4=9,36,)+IF(J4=10,34,)+IF(J4=11,32,)+IF(J4=12,31,)+IF(J4=13,30,)+IF(J4=14,29,)+IF(J4=15,28,)+IF(J4=16,27,)+IF(J4=17,26,)+IF(J4=18,25,)+IF(J4=19,24,)+IF(J4=20,23,)+IF(J4=21,22,)+IF(J4=22,21,)+IF(J4=23,19,)+IF(J4=24,17,)+IF(J4=25,15,)+IF(J4=26,13,)+IF(J4=27,11,)+IF(J4=28,9,)+IF(J4=29,7,)+IF(J4=30,5,)+IF(J4&gt;30,2,)*IF(J4&gt;41,0,1)</f>
        <v>55</v>
      </c>
      <c r="L4" s="63">
        <f aca="true" t="shared" si="2" ref="L4:L17">E4+G4+I4+K4</f>
        <v>210</v>
      </c>
      <c r="M4" s="7">
        <f aca="true" t="shared" si="3" ref="M4:M17">L4-MIN(E4,G4,I4,K4)</f>
        <v>165</v>
      </c>
    </row>
    <row r="5" spans="1:13" s="1" customFormat="1" ht="27.75" customHeight="1">
      <c r="A5" s="69">
        <f aca="true" t="shared" si="4" ref="A5:A17">A4+1</f>
        <v>2</v>
      </c>
      <c r="B5" s="80" t="s">
        <v>1</v>
      </c>
      <c r="C5" s="44" t="s">
        <v>2</v>
      </c>
      <c r="D5" s="51">
        <v>3</v>
      </c>
      <c r="E5" s="110">
        <v>50</v>
      </c>
      <c r="F5" s="51">
        <v>3</v>
      </c>
      <c r="G5" s="110">
        <v>50</v>
      </c>
      <c r="H5" s="140">
        <v>4</v>
      </c>
      <c r="I5" s="103">
        <f t="shared" si="0"/>
        <v>45</v>
      </c>
      <c r="J5" s="181">
        <v>3</v>
      </c>
      <c r="K5" s="39">
        <f t="shared" si="1"/>
        <v>50</v>
      </c>
      <c r="L5" s="63">
        <f t="shared" si="2"/>
        <v>195</v>
      </c>
      <c r="M5" s="7">
        <f t="shared" si="3"/>
        <v>150</v>
      </c>
    </row>
    <row r="6" spans="1:13" s="1" customFormat="1" ht="27.75" customHeight="1">
      <c r="A6" s="69">
        <f t="shared" si="4"/>
        <v>3</v>
      </c>
      <c r="B6" s="249" t="s">
        <v>84</v>
      </c>
      <c r="C6" s="250" t="s">
        <v>85</v>
      </c>
      <c r="D6" s="28">
        <v>5</v>
      </c>
      <c r="E6" s="110">
        <v>42</v>
      </c>
      <c r="F6" s="51">
        <v>5</v>
      </c>
      <c r="G6" s="110">
        <v>42</v>
      </c>
      <c r="H6" s="140">
        <v>13</v>
      </c>
      <c r="I6" s="103">
        <f t="shared" si="0"/>
        <v>19</v>
      </c>
      <c r="J6" s="182">
        <v>7</v>
      </c>
      <c r="K6" s="39">
        <f t="shared" si="1"/>
        <v>40</v>
      </c>
      <c r="L6" s="63">
        <f t="shared" si="2"/>
        <v>143</v>
      </c>
      <c r="M6" s="7">
        <f t="shared" si="3"/>
        <v>124</v>
      </c>
    </row>
    <row r="7" spans="1:13" s="1" customFormat="1" ht="27.75" customHeight="1">
      <c r="A7" s="69">
        <f t="shared" si="4"/>
        <v>4</v>
      </c>
      <c r="B7" s="79" t="s">
        <v>50</v>
      </c>
      <c r="C7" s="44" t="s">
        <v>58</v>
      </c>
      <c r="D7" s="51">
        <v>6</v>
      </c>
      <c r="E7" s="110">
        <v>39</v>
      </c>
      <c r="F7" s="28">
        <v>6</v>
      </c>
      <c r="G7" s="110">
        <v>39</v>
      </c>
      <c r="H7" s="48">
        <v>7</v>
      </c>
      <c r="I7" s="103">
        <f t="shared" si="0"/>
        <v>36</v>
      </c>
      <c r="J7" s="140">
        <v>8</v>
      </c>
      <c r="K7" s="39">
        <f t="shared" si="1"/>
        <v>38</v>
      </c>
      <c r="L7" s="63">
        <f t="shared" si="2"/>
        <v>152</v>
      </c>
      <c r="M7" s="7">
        <f t="shared" si="3"/>
        <v>116</v>
      </c>
    </row>
    <row r="8" spans="1:13" s="1" customFormat="1" ht="27.75" customHeight="1">
      <c r="A8" s="69">
        <f t="shared" si="4"/>
        <v>5</v>
      </c>
      <c r="B8" s="78" t="s">
        <v>135</v>
      </c>
      <c r="C8" s="65" t="s">
        <v>136</v>
      </c>
      <c r="D8" s="42"/>
      <c r="E8" s="150">
        <v>0</v>
      </c>
      <c r="F8" s="42"/>
      <c r="G8" s="150">
        <v>0</v>
      </c>
      <c r="H8" s="28">
        <v>6</v>
      </c>
      <c r="I8" s="103">
        <f t="shared" si="0"/>
        <v>39</v>
      </c>
      <c r="J8" s="181">
        <v>6</v>
      </c>
      <c r="K8" s="39">
        <f t="shared" si="1"/>
        <v>42</v>
      </c>
      <c r="L8" s="63">
        <f t="shared" si="2"/>
        <v>81</v>
      </c>
      <c r="M8" s="7">
        <f t="shared" si="3"/>
        <v>81</v>
      </c>
    </row>
    <row r="9" spans="1:13" s="1" customFormat="1" ht="27.75" customHeight="1">
      <c r="A9" s="69">
        <f t="shared" si="4"/>
        <v>6</v>
      </c>
      <c r="B9" s="78" t="s">
        <v>63</v>
      </c>
      <c r="C9" s="65" t="s">
        <v>68</v>
      </c>
      <c r="D9" s="42" t="s">
        <v>41</v>
      </c>
      <c r="E9" s="150">
        <v>0</v>
      </c>
      <c r="F9" s="51">
        <v>7</v>
      </c>
      <c r="G9" s="143">
        <v>36</v>
      </c>
      <c r="H9" s="140">
        <v>20</v>
      </c>
      <c r="I9" s="103">
        <f t="shared" si="0"/>
        <v>5</v>
      </c>
      <c r="J9" s="140">
        <v>14</v>
      </c>
      <c r="K9" s="39">
        <f t="shared" si="1"/>
        <v>29</v>
      </c>
      <c r="L9" s="63">
        <f t="shared" si="2"/>
        <v>70</v>
      </c>
      <c r="M9" s="7">
        <f t="shared" si="3"/>
        <v>70</v>
      </c>
    </row>
    <row r="10" spans="1:13" s="1" customFormat="1" ht="27.75" customHeight="1">
      <c r="A10" s="69">
        <f t="shared" si="4"/>
        <v>7</v>
      </c>
      <c r="B10" s="78" t="s">
        <v>138</v>
      </c>
      <c r="C10" s="65" t="s">
        <v>139</v>
      </c>
      <c r="D10" s="42"/>
      <c r="E10" s="150">
        <v>0</v>
      </c>
      <c r="F10" s="42"/>
      <c r="G10" s="150">
        <v>0</v>
      </c>
      <c r="H10" s="28">
        <v>11</v>
      </c>
      <c r="I10" s="167">
        <f t="shared" si="0"/>
        <v>23</v>
      </c>
      <c r="J10" s="140">
        <v>5</v>
      </c>
      <c r="K10" s="39">
        <f t="shared" si="1"/>
        <v>44</v>
      </c>
      <c r="L10" s="63">
        <f t="shared" si="2"/>
        <v>67</v>
      </c>
      <c r="M10" s="7">
        <f t="shared" si="3"/>
        <v>67</v>
      </c>
    </row>
    <row r="11" spans="1:13" s="1" customFormat="1" ht="27.75" customHeight="1">
      <c r="A11" s="69">
        <f t="shared" si="4"/>
        <v>8</v>
      </c>
      <c r="B11" s="78" t="s">
        <v>137</v>
      </c>
      <c r="C11" s="65" t="s">
        <v>68</v>
      </c>
      <c r="D11" s="42"/>
      <c r="E11" s="150">
        <v>0</v>
      </c>
      <c r="F11" s="42"/>
      <c r="G11" s="150">
        <v>0</v>
      </c>
      <c r="H11" s="28">
        <v>11</v>
      </c>
      <c r="I11" s="167">
        <f t="shared" si="0"/>
        <v>23</v>
      </c>
      <c r="J11" s="182">
        <v>13</v>
      </c>
      <c r="K11" s="39">
        <f t="shared" si="1"/>
        <v>30</v>
      </c>
      <c r="L11" s="63">
        <f t="shared" si="2"/>
        <v>53</v>
      </c>
      <c r="M11" s="7">
        <f t="shared" si="3"/>
        <v>53</v>
      </c>
    </row>
    <row r="12" spans="1:13" s="1" customFormat="1" ht="27.75" customHeight="1">
      <c r="A12" s="69">
        <f t="shared" si="4"/>
        <v>9</v>
      </c>
      <c r="B12" s="78" t="s">
        <v>145</v>
      </c>
      <c r="C12" s="65" t="s">
        <v>144</v>
      </c>
      <c r="D12" s="42"/>
      <c r="E12" s="150">
        <v>0</v>
      </c>
      <c r="F12" s="42"/>
      <c r="G12" s="150">
        <v>0</v>
      </c>
      <c r="H12" s="28">
        <v>17</v>
      </c>
      <c r="I12" s="103">
        <f t="shared" si="0"/>
        <v>11</v>
      </c>
      <c r="J12" s="140">
        <v>9</v>
      </c>
      <c r="K12" s="39">
        <f t="shared" si="1"/>
        <v>36</v>
      </c>
      <c r="L12" s="63">
        <f t="shared" si="2"/>
        <v>47</v>
      </c>
      <c r="M12" s="7">
        <f t="shared" si="3"/>
        <v>47</v>
      </c>
    </row>
    <row r="13" spans="1:13" s="1" customFormat="1" ht="27.75" customHeight="1">
      <c r="A13" s="69">
        <f t="shared" si="4"/>
        <v>10</v>
      </c>
      <c r="B13" s="78" t="s">
        <v>142</v>
      </c>
      <c r="C13" s="65" t="s">
        <v>85</v>
      </c>
      <c r="D13" s="42"/>
      <c r="E13" s="150">
        <v>0</v>
      </c>
      <c r="F13" s="42"/>
      <c r="G13" s="150">
        <v>0</v>
      </c>
      <c r="H13" s="28">
        <v>15</v>
      </c>
      <c r="I13" s="103">
        <f t="shared" si="0"/>
        <v>15</v>
      </c>
      <c r="J13" s="140">
        <v>12</v>
      </c>
      <c r="K13" s="39">
        <f t="shared" si="1"/>
        <v>31</v>
      </c>
      <c r="L13" s="63">
        <f t="shared" si="2"/>
        <v>46</v>
      </c>
      <c r="M13" s="7">
        <f t="shared" si="3"/>
        <v>46</v>
      </c>
    </row>
    <row r="14" spans="1:13" s="1" customFormat="1" ht="27.75" customHeight="1">
      <c r="A14" s="69">
        <f t="shared" si="4"/>
        <v>11</v>
      </c>
      <c r="B14" s="78" t="s">
        <v>140</v>
      </c>
      <c r="C14" s="65" t="s">
        <v>141</v>
      </c>
      <c r="D14" s="42"/>
      <c r="E14" s="150">
        <v>0</v>
      </c>
      <c r="F14" s="42"/>
      <c r="G14" s="150">
        <v>0</v>
      </c>
      <c r="H14" s="28">
        <v>14</v>
      </c>
      <c r="I14" s="103">
        <f t="shared" si="0"/>
        <v>17</v>
      </c>
      <c r="J14" s="140">
        <v>15</v>
      </c>
      <c r="K14" s="39">
        <f t="shared" si="1"/>
        <v>28</v>
      </c>
      <c r="L14" s="63">
        <f t="shared" si="2"/>
        <v>45</v>
      </c>
      <c r="M14" s="7">
        <f t="shared" si="3"/>
        <v>45</v>
      </c>
    </row>
    <row r="15" spans="1:13" s="1" customFormat="1" ht="27.75" customHeight="1">
      <c r="A15" s="69">
        <f t="shared" si="4"/>
        <v>12</v>
      </c>
      <c r="B15" s="78" t="s">
        <v>146</v>
      </c>
      <c r="C15" s="65" t="s">
        <v>144</v>
      </c>
      <c r="D15" s="42"/>
      <c r="E15" s="150">
        <v>0</v>
      </c>
      <c r="F15" s="42"/>
      <c r="G15" s="150">
        <v>0</v>
      </c>
      <c r="H15" s="28">
        <v>18</v>
      </c>
      <c r="I15" s="103">
        <f t="shared" si="0"/>
        <v>9</v>
      </c>
      <c r="J15" s="181">
        <v>16</v>
      </c>
      <c r="K15" s="39">
        <f t="shared" si="1"/>
        <v>27</v>
      </c>
      <c r="L15" s="63">
        <f t="shared" si="2"/>
        <v>36</v>
      </c>
      <c r="M15" s="7">
        <f t="shared" si="3"/>
        <v>36</v>
      </c>
    </row>
    <row r="16" spans="1:13" s="1" customFormat="1" ht="27.75" customHeight="1">
      <c r="A16" s="69">
        <f t="shared" si="4"/>
        <v>13</v>
      </c>
      <c r="B16" s="78" t="s">
        <v>147</v>
      </c>
      <c r="C16" s="65" t="s">
        <v>148</v>
      </c>
      <c r="D16" s="42"/>
      <c r="E16" s="150">
        <v>0</v>
      </c>
      <c r="F16" s="42"/>
      <c r="G16" s="150">
        <v>0</v>
      </c>
      <c r="H16" s="28">
        <v>19</v>
      </c>
      <c r="I16" s="103">
        <f t="shared" si="0"/>
        <v>7</v>
      </c>
      <c r="J16" s="181">
        <v>17</v>
      </c>
      <c r="K16" s="39">
        <f t="shared" si="1"/>
        <v>26</v>
      </c>
      <c r="L16" s="63">
        <f t="shared" si="2"/>
        <v>33</v>
      </c>
      <c r="M16" s="7">
        <f t="shared" si="3"/>
        <v>33</v>
      </c>
    </row>
    <row r="17" spans="1:13" s="1" customFormat="1" ht="27.75" customHeight="1">
      <c r="A17" s="69">
        <f t="shared" si="4"/>
        <v>14</v>
      </c>
      <c r="B17" s="78" t="s">
        <v>143</v>
      </c>
      <c r="C17" s="65" t="s">
        <v>144</v>
      </c>
      <c r="D17" s="42"/>
      <c r="E17" s="150">
        <v>0</v>
      </c>
      <c r="F17" s="42"/>
      <c r="G17" s="150">
        <v>0</v>
      </c>
      <c r="H17" s="28">
        <v>16</v>
      </c>
      <c r="I17" s="103">
        <f t="shared" si="0"/>
        <v>13</v>
      </c>
      <c r="J17" s="175"/>
      <c r="K17" s="229">
        <f t="shared" si="1"/>
        <v>0</v>
      </c>
      <c r="L17" s="63">
        <f t="shared" si="2"/>
        <v>13</v>
      </c>
      <c r="M17" s="7">
        <f t="shared" si="3"/>
        <v>13</v>
      </c>
    </row>
  </sheetData>
  <sheetProtection/>
  <mergeCells count="5">
    <mergeCell ref="A1:K1"/>
    <mergeCell ref="J2:K2"/>
    <mergeCell ref="D2:E2"/>
    <mergeCell ref="F2:G2"/>
    <mergeCell ref="H2:I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 xml:space="preserve">&amp;L&amp;"Times New Roman,обычный"Космачева Елена Ремовна&amp;C&amp;F   &amp;A&amp;R&amp;D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zoomScale="85" zoomScaleNormal="85" zoomScalePageLayoutView="150" workbookViewId="0" topLeftCell="A1">
      <selection activeCell="B3" sqref="B3:S77"/>
    </sheetView>
  </sheetViews>
  <sheetFormatPr defaultColWidth="9.00390625" defaultRowHeight="12.75"/>
  <cols>
    <col min="1" max="1" width="7.25390625" style="1" customWidth="1"/>
    <col min="2" max="2" width="20.625" style="15" customWidth="1"/>
    <col min="3" max="3" width="7.1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5" width="7.375" style="5" customWidth="1"/>
    <col min="16" max="17" width="8.125" style="1" customWidth="1"/>
    <col min="18" max="18" width="15.00390625" style="10" hidden="1" customWidth="1"/>
    <col min="19" max="19" width="10.75390625" style="10" customWidth="1"/>
    <col min="20" max="16384" width="9.125" style="1" customWidth="1"/>
  </cols>
  <sheetData>
    <row r="1" spans="1:17" s="11" customFormat="1" ht="21.75" customHeight="1" thickBot="1">
      <c r="A1" s="253" t="s">
        <v>191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/>
    </row>
    <row r="2" spans="1:18" ht="39" customHeight="1" thickBot="1">
      <c r="A2" s="4"/>
      <c r="B2" s="13"/>
      <c r="C2" s="3"/>
      <c r="D2" s="256" t="s">
        <v>97</v>
      </c>
      <c r="E2" s="257"/>
      <c r="F2" s="269"/>
      <c r="G2" s="256" t="s">
        <v>98</v>
      </c>
      <c r="H2" s="257"/>
      <c r="I2" s="269"/>
      <c r="J2" s="259" t="s">
        <v>60</v>
      </c>
      <c r="K2" s="260"/>
      <c r="L2" s="261" t="s">
        <v>59</v>
      </c>
      <c r="M2" s="262"/>
      <c r="N2" s="263" t="s">
        <v>185</v>
      </c>
      <c r="O2" s="264"/>
      <c r="P2" s="263" t="s">
        <v>184</v>
      </c>
      <c r="Q2" s="264"/>
      <c r="R2" s="147"/>
    </row>
    <row r="3" spans="1:19" s="10" customFormat="1" ht="39" thickBot="1">
      <c r="A3" s="66" t="s">
        <v>3</v>
      </c>
      <c r="B3" s="67" t="s">
        <v>4</v>
      </c>
      <c r="C3" s="148" t="s">
        <v>30</v>
      </c>
      <c r="D3" s="8" t="s">
        <v>28</v>
      </c>
      <c r="E3" s="9" t="s">
        <v>29</v>
      </c>
      <c r="F3" s="14" t="s">
        <v>6</v>
      </c>
      <c r="G3" s="8" t="s">
        <v>28</v>
      </c>
      <c r="H3" s="9" t="s">
        <v>29</v>
      </c>
      <c r="I3" s="14" t="s">
        <v>6</v>
      </c>
      <c r="J3" s="8" t="s">
        <v>5</v>
      </c>
      <c r="K3" s="14" t="s">
        <v>6</v>
      </c>
      <c r="L3" s="8" t="s">
        <v>5</v>
      </c>
      <c r="M3" s="14" t="s">
        <v>6</v>
      </c>
      <c r="N3" s="8" t="s">
        <v>5</v>
      </c>
      <c r="O3" s="14" t="s">
        <v>6</v>
      </c>
      <c r="P3" s="131" t="s">
        <v>5</v>
      </c>
      <c r="Q3" s="133" t="s">
        <v>6</v>
      </c>
      <c r="R3" s="40" t="s">
        <v>0</v>
      </c>
      <c r="S3" s="144" t="s">
        <v>105</v>
      </c>
    </row>
    <row r="4" spans="1:19" ht="13.5" customHeight="1">
      <c r="A4" s="68">
        <f>1</f>
        <v>1</v>
      </c>
      <c r="B4" s="49" t="s">
        <v>11</v>
      </c>
      <c r="C4" s="70">
        <v>1996</v>
      </c>
      <c r="D4" s="57">
        <v>26</v>
      </c>
      <c r="E4" s="116">
        <v>1</v>
      </c>
      <c r="F4" s="128">
        <f>IF(E4=1,60,)+IF(E4=2,55,)+IF(E4=3,50,)+IF(E4=4,44,)+IF(E4=5,43,)+IF(E4=6,42,)+IF(E4=7,41,)+IF(E4=8,40,)+IF(E4=9,39,)+IF(E4=10,38,)+IF(E4=11,34,)+IF(E4=12,33,)+IF(E4=13,32,)+IF(E4=14,31,)+IF(E4=15,30,)+IF(E4=16,29,)+IF(E4=17,28,)+IF(E4=18,27,)+IF(E4=19,26,)+IF(E4=20,25,)+IF(E4=21,24,)+IF(E4=22,23,)+IF(E4=23,22,)+IF(E4=24,24,)+IF(E4=25,20,)+IF(E4=26,19,)+IF(E4=27,18,)+IF(E4=28,17,)+IF(E4=29,16,)+IF(E4=30,15,)+IF(E4=31,14,)+IF(E4=32,13,)+IF(E4=33,12,)+IF(E4=33,12,)+IF(E4=34,11,)+IF(E4=35,10,)+IF(E4=36,9,)+IF(E4=37,8,)+IF(E4=38,7,)+IF(E4=39,6,)+IF(E4=40,5,)+IF(E4=41,2,)</f>
        <v>60</v>
      </c>
      <c r="G4" s="57">
        <v>28</v>
      </c>
      <c r="H4" s="145">
        <v>3</v>
      </c>
      <c r="I4" s="128">
        <v>50</v>
      </c>
      <c r="J4" s="59">
        <v>3</v>
      </c>
      <c r="K4" s="128">
        <v>50</v>
      </c>
      <c r="L4" s="59">
        <v>1</v>
      </c>
      <c r="M4" s="128">
        <v>60</v>
      </c>
      <c r="N4" s="92">
        <v>1</v>
      </c>
      <c r="O4" s="202">
        <f aca="true" t="shared" si="0" ref="O4:O35">IF(N4=1,60,)+IF(N4=2,55,)+IF(N4=3,50,)+IF(N4=4,44,)+IF(N4=5,43,)+IF(N4=6,42,)+IF(N4=7,41,)+IF(N4=8,40,)+IF(N4=9,39,)+IF(N4=10,38,)+IF(N4=11,34,)+IF(N4=12,33,)+IF(N4=13,32,)+IF(N4=14,31,)+IF(N4=15,30,)+IF(N4=16,29,)+IF(N4=17,28,)+IF(N4=18,27,)+IF(N4=19,26,)+IF(N4=20,25,)+IF(N4=21,24,)+IF(N4=22,23,)+IF(N4=23,22,)+IF(N4=24,24,)+IF(N4=25,20,)+IF(N4=26,19,)+IF(N4=27,18,)+IF(N4=28,17,)+IF(N4=29,16,)+IF(N4=30,15,)+IF(N4=31,14,)+IF(N4=32,13,)+IF(N4=33,12,)+IF(N4=33,12,)+IF(N4=34,11,)+IF(N4=35,10,)+IF(N4=36,9,)+IF(N4=37,8,)+IF(N4=38,7,)+IF(N4=39,6,)+IF(N4=40,5,)+IF(N4=41,2,)</f>
        <v>60</v>
      </c>
      <c r="P4" s="180">
        <v>2</v>
      </c>
      <c r="Q4" s="136">
        <f aca="true" t="shared" si="1" ref="Q4:Q35">IF(P4=1,60,)+IF(P4=2,55,)+IF(P4=3,50,)+IF(P4=4,46,)+IF(P4=5,44,)+IF(P4=6,42,)+IF(P4=7,40,)+IF(P4=8,38,)+IF(P4=9,36,)+IF(P4=10,34,)+IF(P4=11,32,)+IF(P4=12,31,)+IF(P4=13,30,)+IF(P4=14,29,)+IF(P4=15,28,)+IF(P4=16,27,)+IF(P4=17,26,)+IF(P4=18,25,)+IF(P4=19,24,)+IF(P4=20,23,)+IF(P4=21,22,)+IF(P4=22,21,)+IF(P4=23,19,)+IF(P4=24,17,)+IF(P4=25,15,)+IF(P4=26,13,)+IF(P4=27,11,)+IF(P4=28,9,)+IF(P4=29,7,)+IF(P4=30,5,)+IF(P4&gt;30,2,)*IF(P4&gt;41,0,1)</f>
        <v>55</v>
      </c>
      <c r="R4" s="47">
        <f aca="true" t="shared" si="2" ref="R4:R35">F4+I4+K4+M4+O4+Q4</f>
        <v>335</v>
      </c>
      <c r="S4" s="7">
        <f aca="true" t="shared" si="3" ref="S4:S35">R4-MIN(F4,I4,K4,M4,O4,Q4)</f>
        <v>285</v>
      </c>
    </row>
    <row r="5" spans="1:19" ht="13.5" customHeight="1">
      <c r="A5" s="69">
        <f aca="true" t="shared" si="4" ref="A5:A68">A4+1</f>
        <v>2</v>
      </c>
      <c r="B5" s="49" t="s">
        <v>10</v>
      </c>
      <c r="C5" s="70">
        <v>1997</v>
      </c>
      <c r="D5" s="57">
        <v>28</v>
      </c>
      <c r="E5" s="113">
        <v>3</v>
      </c>
      <c r="F5" s="108">
        <v>50</v>
      </c>
      <c r="G5" s="57">
        <v>18</v>
      </c>
      <c r="H5" s="93">
        <v>1</v>
      </c>
      <c r="I5" s="108">
        <v>60</v>
      </c>
      <c r="J5" s="59">
        <v>1</v>
      </c>
      <c r="K5" s="108">
        <v>60</v>
      </c>
      <c r="L5" s="59">
        <v>4</v>
      </c>
      <c r="M5" s="108">
        <v>44</v>
      </c>
      <c r="N5" s="61">
        <v>2</v>
      </c>
      <c r="O5" s="202">
        <f t="shared" si="0"/>
        <v>55</v>
      </c>
      <c r="P5" s="181">
        <v>4</v>
      </c>
      <c r="Q5" s="38">
        <f t="shared" si="1"/>
        <v>46</v>
      </c>
      <c r="R5" s="47">
        <f t="shared" si="2"/>
        <v>315</v>
      </c>
      <c r="S5" s="7">
        <f t="shared" si="3"/>
        <v>271</v>
      </c>
    </row>
    <row r="6" spans="1:19" ht="13.5" customHeight="1">
      <c r="A6" s="69">
        <f t="shared" si="4"/>
        <v>3</v>
      </c>
      <c r="B6" s="49" t="s">
        <v>8</v>
      </c>
      <c r="C6" s="70">
        <v>1997</v>
      </c>
      <c r="D6" s="51">
        <v>27</v>
      </c>
      <c r="E6" s="113">
        <v>2</v>
      </c>
      <c r="F6" s="108">
        <v>55</v>
      </c>
      <c r="G6" s="51">
        <v>70</v>
      </c>
      <c r="H6" s="93">
        <v>15</v>
      </c>
      <c r="I6" s="108">
        <v>30</v>
      </c>
      <c r="J6" s="59">
        <v>7</v>
      </c>
      <c r="K6" s="108">
        <v>41</v>
      </c>
      <c r="L6" s="59">
        <v>3</v>
      </c>
      <c r="M6" s="108">
        <v>50</v>
      </c>
      <c r="N6" s="61">
        <v>10</v>
      </c>
      <c r="O6" s="202">
        <f t="shared" si="0"/>
        <v>38</v>
      </c>
      <c r="P6" s="181">
        <v>7</v>
      </c>
      <c r="Q6" s="38">
        <f t="shared" si="1"/>
        <v>40</v>
      </c>
      <c r="R6" s="47">
        <f t="shared" si="2"/>
        <v>254</v>
      </c>
      <c r="S6" s="7">
        <f t="shared" si="3"/>
        <v>224</v>
      </c>
    </row>
    <row r="7" spans="1:19" ht="13.5" customHeight="1">
      <c r="A7" s="69">
        <f t="shared" si="4"/>
        <v>4</v>
      </c>
      <c r="B7" s="49" t="s">
        <v>37</v>
      </c>
      <c r="C7" s="71">
        <v>1998</v>
      </c>
      <c r="D7" s="57">
        <v>36</v>
      </c>
      <c r="E7" s="113">
        <v>7</v>
      </c>
      <c r="F7" s="108">
        <v>41</v>
      </c>
      <c r="G7" s="57">
        <v>56</v>
      </c>
      <c r="H7" s="93">
        <v>10</v>
      </c>
      <c r="I7" s="108">
        <v>38</v>
      </c>
      <c r="J7" s="59">
        <v>9</v>
      </c>
      <c r="K7" s="108">
        <v>39</v>
      </c>
      <c r="L7" s="59">
        <v>10</v>
      </c>
      <c r="M7" s="108">
        <v>38</v>
      </c>
      <c r="N7" s="61">
        <v>5</v>
      </c>
      <c r="O7" s="202">
        <f t="shared" si="0"/>
        <v>43</v>
      </c>
      <c r="P7" s="181">
        <v>23</v>
      </c>
      <c r="Q7" s="38">
        <f t="shared" si="1"/>
        <v>19</v>
      </c>
      <c r="R7" s="47">
        <f t="shared" si="2"/>
        <v>218</v>
      </c>
      <c r="S7" s="7">
        <f t="shared" si="3"/>
        <v>199</v>
      </c>
    </row>
    <row r="8" spans="1:19" ht="13.5" customHeight="1">
      <c r="A8" s="69">
        <f t="shared" si="4"/>
        <v>5</v>
      </c>
      <c r="B8" s="50" t="s">
        <v>27</v>
      </c>
      <c r="C8" s="74">
        <v>1997</v>
      </c>
      <c r="D8" s="51">
        <v>75</v>
      </c>
      <c r="E8" s="113">
        <v>14</v>
      </c>
      <c r="F8" s="108">
        <v>31</v>
      </c>
      <c r="G8" s="51">
        <v>42</v>
      </c>
      <c r="H8" s="93">
        <v>4</v>
      </c>
      <c r="I8" s="108">
        <v>44</v>
      </c>
      <c r="J8" s="59">
        <v>4</v>
      </c>
      <c r="K8" s="108">
        <v>44</v>
      </c>
      <c r="L8" s="59">
        <v>7</v>
      </c>
      <c r="M8" s="108">
        <v>41</v>
      </c>
      <c r="N8" s="61">
        <v>12</v>
      </c>
      <c r="O8" s="202">
        <f t="shared" si="0"/>
        <v>33</v>
      </c>
      <c r="P8" s="181">
        <v>14</v>
      </c>
      <c r="Q8" s="38">
        <f t="shared" si="1"/>
        <v>29</v>
      </c>
      <c r="R8" s="47">
        <f t="shared" si="2"/>
        <v>222</v>
      </c>
      <c r="S8" s="7">
        <f t="shared" si="3"/>
        <v>193</v>
      </c>
    </row>
    <row r="9" spans="1:19" ht="13.5" customHeight="1">
      <c r="A9" s="69">
        <f t="shared" si="4"/>
        <v>6</v>
      </c>
      <c r="B9" s="49" t="s">
        <v>36</v>
      </c>
      <c r="C9" s="70">
        <v>1996</v>
      </c>
      <c r="D9" s="51">
        <v>31</v>
      </c>
      <c r="E9" s="113">
        <v>4</v>
      </c>
      <c r="F9" s="108">
        <v>44</v>
      </c>
      <c r="G9" s="51">
        <v>45</v>
      </c>
      <c r="H9" s="93">
        <v>6</v>
      </c>
      <c r="I9" s="108">
        <v>42</v>
      </c>
      <c r="J9" s="59">
        <v>18</v>
      </c>
      <c r="K9" s="108">
        <v>27</v>
      </c>
      <c r="L9" s="59">
        <v>27</v>
      </c>
      <c r="M9" s="108">
        <v>18</v>
      </c>
      <c r="N9" s="61">
        <v>3</v>
      </c>
      <c r="O9" s="202">
        <f t="shared" si="0"/>
        <v>50</v>
      </c>
      <c r="P9" s="181">
        <v>15</v>
      </c>
      <c r="Q9" s="38">
        <f t="shared" si="1"/>
        <v>28</v>
      </c>
      <c r="R9" s="47">
        <f t="shared" si="2"/>
        <v>209</v>
      </c>
      <c r="S9" s="7">
        <f t="shared" si="3"/>
        <v>191</v>
      </c>
    </row>
    <row r="10" spans="1:19" ht="13.5" customHeight="1">
      <c r="A10" s="69">
        <f t="shared" si="4"/>
        <v>7</v>
      </c>
      <c r="B10" s="49" t="s">
        <v>38</v>
      </c>
      <c r="C10" s="71">
        <v>1998</v>
      </c>
      <c r="D10" s="51">
        <v>79</v>
      </c>
      <c r="E10" s="113">
        <v>16</v>
      </c>
      <c r="F10" s="108">
        <v>29</v>
      </c>
      <c r="G10" s="51">
        <v>47</v>
      </c>
      <c r="H10" s="93">
        <v>7</v>
      </c>
      <c r="I10" s="108">
        <v>41</v>
      </c>
      <c r="J10" s="59">
        <v>11</v>
      </c>
      <c r="K10" s="108">
        <v>34</v>
      </c>
      <c r="L10" s="59">
        <v>14</v>
      </c>
      <c r="M10" s="108">
        <v>31</v>
      </c>
      <c r="N10" s="61">
        <v>6</v>
      </c>
      <c r="O10" s="202">
        <f t="shared" si="0"/>
        <v>42</v>
      </c>
      <c r="P10" s="181">
        <v>21</v>
      </c>
      <c r="Q10" s="38">
        <f t="shared" si="1"/>
        <v>22</v>
      </c>
      <c r="R10" s="47">
        <f t="shared" si="2"/>
        <v>199</v>
      </c>
      <c r="S10" s="7">
        <f t="shared" si="3"/>
        <v>177</v>
      </c>
    </row>
    <row r="11" spans="1:19" ht="13.5" customHeight="1">
      <c r="A11" s="69">
        <f t="shared" si="4"/>
        <v>8</v>
      </c>
      <c r="B11" s="49" t="s">
        <v>51</v>
      </c>
      <c r="C11" s="72">
        <v>1998</v>
      </c>
      <c r="D11" s="57">
        <v>63</v>
      </c>
      <c r="E11" s="113">
        <v>11</v>
      </c>
      <c r="F11" s="108">
        <v>34</v>
      </c>
      <c r="G11" s="57">
        <v>48</v>
      </c>
      <c r="H11" s="93">
        <v>8</v>
      </c>
      <c r="I11" s="108">
        <v>40</v>
      </c>
      <c r="J11" s="59">
        <v>12</v>
      </c>
      <c r="K11" s="108">
        <v>33</v>
      </c>
      <c r="L11" s="59">
        <v>11</v>
      </c>
      <c r="M11" s="108">
        <v>34</v>
      </c>
      <c r="N11" s="61">
        <v>11</v>
      </c>
      <c r="O11" s="202">
        <f t="shared" si="0"/>
        <v>34</v>
      </c>
      <c r="P11" s="181">
        <v>18</v>
      </c>
      <c r="Q11" s="38">
        <f t="shared" si="1"/>
        <v>25</v>
      </c>
      <c r="R11" s="47">
        <f t="shared" si="2"/>
        <v>200</v>
      </c>
      <c r="S11" s="7">
        <f t="shared" si="3"/>
        <v>175</v>
      </c>
    </row>
    <row r="12" spans="1:19" ht="13.5" customHeight="1">
      <c r="A12" s="69">
        <f t="shared" si="4"/>
        <v>9</v>
      </c>
      <c r="B12" s="49" t="s">
        <v>39</v>
      </c>
      <c r="C12" s="72">
        <v>1998</v>
      </c>
      <c r="D12" s="57">
        <v>62</v>
      </c>
      <c r="E12" s="113">
        <v>10</v>
      </c>
      <c r="F12" s="108">
        <v>38</v>
      </c>
      <c r="G12" s="57">
        <v>57</v>
      </c>
      <c r="H12" s="93">
        <v>11</v>
      </c>
      <c r="I12" s="108">
        <v>34</v>
      </c>
      <c r="J12" s="59">
        <v>14</v>
      </c>
      <c r="K12" s="108">
        <v>31</v>
      </c>
      <c r="L12" s="59">
        <v>16</v>
      </c>
      <c r="M12" s="108">
        <v>29</v>
      </c>
      <c r="N12" s="61">
        <v>20</v>
      </c>
      <c r="O12" s="202">
        <f t="shared" si="0"/>
        <v>25</v>
      </c>
      <c r="P12" s="181">
        <v>10</v>
      </c>
      <c r="Q12" s="38">
        <f t="shared" si="1"/>
        <v>34</v>
      </c>
      <c r="R12" s="47">
        <f t="shared" si="2"/>
        <v>191</v>
      </c>
      <c r="S12" s="7">
        <f t="shared" si="3"/>
        <v>166</v>
      </c>
    </row>
    <row r="13" spans="1:19" ht="13.5" customHeight="1">
      <c r="A13" s="69">
        <f t="shared" si="4"/>
        <v>10</v>
      </c>
      <c r="B13" s="49" t="s">
        <v>64</v>
      </c>
      <c r="C13" s="70">
        <v>1996</v>
      </c>
      <c r="D13" s="51">
        <v>83</v>
      </c>
      <c r="E13" s="113">
        <v>18</v>
      </c>
      <c r="F13" s="108">
        <v>27</v>
      </c>
      <c r="G13" s="51">
        <v>73</v>
      </c>
      <c r="H13" s="93">
        <v>16</v>
      </c>
      <c r="I13" s="108">
        <v>29</v>
      </c>
      <c r="J13" s="59">
        <v>10</v>
      </c>
      <c r="K13" s="108">
        <v>38</v>
      </c>
      <c r="L13" s="59">
        <v>9</v>
      </c>
      <c r="M13" s="108">
        <v>39</v>
      </c>
      <c r="N13" s="61">
        <v>13</v>
      </c>
      <c r="O13" s="202">
        <f t="shared" si="0"/>
        <v>32</v>
      </c>
      <c r="P13" s="181">
        <v>16</v>
      </c>
      <c r="Q13" s="38">
        <f t="shared" si="1"/>
        <v>27</v>
      </c>
      <c r="R13" s="47">
        <f t="shared" si="2"/>
        <v>192</v>
      </c>
      <c r="S13" s="7">
        <f t="shared" si="3"/>
        <v>165</v>
      </c>
    </row>
    <row r="14" spans="1:19" ht="13.5" customHeight="1">
      <c r="A14" s="69">
        <f t="shared" si="4"/>
        <v>11</v>
      </c>
      <c r="B14" s="49" t="s">
        <v>9</v>
      </c>
      <c r="C14" s="72">
        <v>1996</v>
      </c>
      <c r="D14" s="57">
        <v>89</v>
      </c>
      <c r="E14" s="113">
        <v>22</v>
      </c>
      <c r="F14" s="108">
        <v>23</v>
      </c>
      <c r="G14" s="57">
        <v>83</v>
      </c>
      <c r="H14" s="93">
        <v>20</v>
      </c>
      <c r="I14" s="108">
        <v>25</v>
      </c>
      <c r="J14" s="59">
        <v>6</v>
      </c>
      <c r="K14" s="108">
        <v>42</v>
      </c>
      <c r="L14" s="59">
        <v>5</v>
      </c>
      <c r="M14" s="108">
        <v>43</v>
      </c>
      <c r="N14" s="61">
        <v>32</v>
      </c>
      <c r="O14" s="202">
        <f t="shared" si="0"/>
        <v>13</v>
      </c>
      <c r="P14" s="181">
        <v>19</v>
      </c>
      <c r="Q14" s="38">
        <f t="shared" si="1"/>
        <v>24</v>
      </c>
      <c r="R14" s="47">
        <f t="shared" si="2"/>
        <v>170</v>
      </c>
      <c r="S14" s="7">
        <f t="shared" si="3"/>
        <v>157</v>
      </c>
    </row>
    <row r="15" spans="1:19" ht="13.5" customHeight="1">
      <c r="A15" s="69">
        <f t="shared" si="4"/>
        <v>12</v>
      </c>
      <c r="B15" s="49" t="s">
        <v>71</v>
      </c>
      <c r="C15" s="70">
        <v>1996</v>
      </c>
      <c r="D15" s="51">
        <v>78</v>
      </c>
      <c r="E15" s="113">
        <v>15</v>
      </c>
      <c r="F15" s="108">
        <v>30</v>
      </c>
      <c r="G15" s="51">
        <v>79</v>
      </c>
      <c r="H15" s="93">
        <v>19</v>
      </c>
      <c r="I15" s="108">
        <v>26</v>
      </c>
      <c r="J15" s="59">
        <v>20</v>
      </c>
      <c r="K15" s="108">
        <v>25</v>
      </c>
      <c r="L15" s="59">
        <v>19</v>
      </c>
      <c r="M15" s="108">
        <v>26</v>
      </c>
      <c r="N15" s="61">
        <v>31</v>
      </c>
      <c r="O15" s="202">
        <f t="shared" si="0"/>
        <v>14</v>
      </c>
      <c r="P15" s="181">
        <v>9</v>
      </c>
      <c r="Q15" s="38">
        <f t="shared" si="1"/>
        <v>36</v>
      </c>
      <c r="R15" s="47">
        <f t="shared" si="2"/>
        <v>157</v>
      </c>
      <c r="S15" s="7">
        <f t="shared" si="3"/>
        <v>143</v>
      </c>
    </row>
    <row r="16" spans="1:19" ht="13.5" customHeight="1">
      <c r="A16" s="69">
        <f t="shared" si="4"/>
        <v>13</v>
      </c>
      <c r="B16" s="49" t="s">
        <v>52</v>
      </c>
      <c r="C16" s="72">
        <v>1998</v>
      </c>
      <c r="D16" s="57">
        <v>67</v>
      </c>
      <c r="E16" s="113">
        <v>13</v>
      </c>
      <c r="F16" s="108">
        <v>32</v>
      </c>
      <c r="G16" s="57">
        <v>75</v>
      </c>
      <c r="H16" s="93">
        <v>17</v>
      </c>
      <c r="I16" s="108">
        <v>28</v>
      </c>
      <c r="J16" s="59">
        <v>24</v>
      </c>
      <c r="K16" s="108">
        <v>21</v>
      </c>
      <c r="L16" s="59">
        <v>21</v>
      </c>
      <c r="M16" s="108">
        <v>24</v>
      </c>
      <c r="N16" s="43">
        <v>22</v>
      </c>
      <c r="O16" s="202">
        <f t="shared" si="0"/>
        <v>23</v>
      </c>
      <c r="P16" s="181">
        <v>12</v>
      </c>
      <c r="Q16" s="38">
        <f t="shared" si="1"/>
        <v>31</v>
      </c>
      <c r="R16" s="47">
        <f t="shared" si="2"/>
        <v>159</v>
      </c>
      <c r="S16" s="7">
        <f t="shared" si="3"/>
        <v>138</v>
      </c>
    </row>
    <row r="17" spans="1:19" ht="13.5" customHeight="1">
      <c r="A17" s="69">
        <f t="shared" si="4"/>
        <v>14</v>
      </c>
      <c r="B17" s="49" t="s">
        <v>55</v>
      </c>
      <c r="C17" s="72">
        <v>1998</v>
      </c>
      <c r="D17" s="31"/>
      <c r="E17" s="33"/>
      <c r="F17" s="159">
        <v>0</v>
      </c>
      <c r="G17" s="34"/>
      <c r="H17" s="32"/>
      <c r="I17" s="159">
        <v>0</v>
      </c>
      <c r="J17" s="59">
        <v>16</v>
      </c>
      <c r="K17" s="108">
        <v>29</v>
      </c>
      <c r="L17" s="59">
        <v>18</v>
      </c>
      <c r="M17" s="108">
        <v>27</v>
      </c>
      <c r="N17" s="61">
        <v>21</v>
      </c>
      <c r="O17" s="202">
        <f t="shared" si="0"/>
        <v>24</v>
      </c>
      <c r="P17" s="181">
        <v>13</v>
      </c>
      <c r="Q17" s="38">
        <f t="shared" si="1"/>
        <v>30</v>
      </c>
      <c r="R17" s="47">
        <f t="shared" si="2"/>
        <v>110</v>
      </c>
      <c r="S17" s="7">
        <f t="shared" si="3"/>
        <v>110</v>
      </c>
    </row>
    <row r="18" spans="1:19" ht="13.5" customHeight="1">
      <c r="A18" s="69">
        <f t="shared" si="4"/>
        <v>15</v>
      </c>
      <c r="B18" s="49" t="s">
        <v>76</v>
      </c>
      <c r="C18" s="70">
        <v>1999</v>
      </c>
      <c r="D18" s="57">
        <v>86</v>
      </c>
      <c r="E18" s="113">
        <v>20</v>
      </c>
      <c r="F18" s="108">
        <v>25</v>
      </c>
      <c r="G18" s="57">
        <v>87</v>
      </c>
      <c r="H18" s="93">
        <v>22</v>
      </c>
      <c r="I18" s="108">
        <v>23</v>
      </c>
      <c r="J18" s="59">
        <v>25</v>
      </c>
      <c r="K18" s="108">
        <v>20</v>
      </c>
      <c r="L18" s="59">
        <v>24</v>
      </c>
      <c r="M18" s="108">
        <v>21</v>
      </c>
      <c r="N18" s="61">
        <v>25</v>
      </c>
      <c r="O18" s="202">
        <f t="shared" si="0"/>
        <v>20</v>
      </c>
      <c r="P18" s="181">
        <v>34</v>
      </c>
      <c r="Q18" s="38">
        <f t="shared" si="1"/>
        <v>2</v>
      </c>
      <c r="R18" s="47">
        <f t="shared" si="2"/>
        <v>111</v>
      </c>
      <c r="S18" s="7">
        <f t="shared" si="3"/>
        <v>109</v>
      </c>
    </row>
    <row r="19" spans="1:19" ht="13.5" customHeight="1">
      <c r="A19" s="69">
        <f t="shared" si="4"/>
        <v>16</v>
      </c>
      <c r="B19" s="49" t="s">
        <v>48</v>
      </c>
      <c r="C19" s="70">
        <v>1997</v>
      </c>
      <c r="D19" s="31"/>
      <c r="E19" s="33"/>
      <c r="F19" s="159">
        <v>0</v>
      </c>
      <c r="G19" s="34"/>
      <c r="H19" s="32"/>
      <c r="I19" s="159">
        <v>0</v>
      </c>
      <c r="J19" s="59">
        <v>19</v>
      </c>
      <c r="K19" s="108">
        <v>26</v>
      </c>
      <c r="L19" s="59">
        <v>20</v>
      </c>
      <c r="M19" s="108">
        <v>25</v>
      </c>
      <c r="N19" s="61">
        <v>16</v>
      </c>
      <c r="O19" s="202">
        <f t="shared" si="0"/>
        <v>29</v>
      </c>
      <c r="P19" s="181">
        <v>17</v>
      </c>
      <c r="Q19" s="38">
        <f t="shared" si="1"/>
        <v>26</v>
      </c>
      <c r="R19" s="47">
        <f t="shared" si="2"/>
        <v>106</v>
      </c>
      <c r="S19" s="7">
        <f t="shared" si="3"/>
        <v>106</v>
      </c>
    </row>
    <row r="20" spans="1:19" ht="13.5" customHeight="1">
      <c r="A20" s="69">
        <f t="shared" si="4"/>
        <v>17</v>
      </c>
      <c r="B20" s="49" t="s">
        <v>40</v>
      </c>
      <c r="C20" s="70">
        <v>1999</v>
      </c>
      <c r="D20" s="51">
        <v>87</v>
      </c>
      <c r="E20" s="113">
        <v>21</v>
      </c>
      <c r="F20" s="108">
        <v>24</v>
      </c>
      <c r="G20" s="51">
        <v>90</v>
      </c>
      <c r="H20" s="93">
        <v>24</v>
      </c>
      <c r="I20" s="108">
        <v>21</v>
      </c>
      <c r="J20" s="59">
        <v>31</v>
      </c>
      <c r="K20" s="108">
        <v>14</v>
      </c>
      <c r="L20" s="59">
        <v>25</v>
      </c>
      <c r="M20" s="108">
        <v>20</v>
      </c>
      <c r="N20" s="61">
        <v>28</v>
      </c>
      <c r="O20" s="202">
        <f t="shared" si="0"/>
        <v>17</v>
      </c>
      <c r="P20" s="181">
        <v>36</v>
      </c>
      <c r="Q20" s="38">
        <f t="shared" si="1"/>
        <v>2</v>
      </c>
      <c r="R20" s="47">
        <f t="shared" si="2"/>
        <v>98</v>
      </c>
      <c r="S20" s="7">
        <f t="shared" si="3"/>
        <v>96</v>
      </c>
    </row>
    <row r="21" spans="1:19" ht="13.5" customHeight="1">
      <c r="A21" s="69">
        <f t="shared" si="4"/>
        <v>18</v>
      </c>
      <c r="B21" s="49" t="s">
        <v>53</v>
      </c>
      <c r="C21" s="72">
        <v>1997</v>
      </c>
      <c r="D21" s="31"/>
      <c r="E21" s="33"/>
      <c r="F21" s="159">
        <v>0</v>
      </c>
      <c r="G21" s="34"/>
      <c r="H21" s="32"/>
      <c r="I21" s="159">
        <v>0</v>
      </c>
      <c r="J21" s="59">
        <v>23</v>
      </c>
      <c r="K21" s="108">
        <v>22</v>
      </c>
      <c r="L21" s="59">
        <v>17</v>
      </c>
      <c r="M21" s="108">
        <v>28</v>
      </c>
      <c r="N21" s="61">
        <v>17</v>
      </c>
      <c r="O21" s="202">
        <f t="shared" si="0"/>
        <v>28</v>
      </c>
      <c r="P21" s="181">
        <v>29</v>
      </c>
      <c r="Q21" s="38">
        <f t="shared" si="1"/>
        <v>7</v>
      </c>
      <c r="R21" s="47">
        <f t="shared" si="2"/>
        <v>85</v>
      </c>
      <c r="S21" s="7">
        <f t="shared" si="3"/>
        <v>85</v>
      </c>
    </row>
    <row r="22" spans="1:19" ht="13.5" customHeight="1">
      <c r="A22" s="69">
        <f t="shared" si="4"/>
        <v>19</v>
      </c>
      <c r="B22" s="49" t="s">
        <v>65</v>
      </c>
      <c r="C22" s="72">
        <v>1999</v>
      </c>
      <c r="D22" s="234" t="s">
        <v>41</v>
      </c>
      <c r="E22" s="113" t="s">
        <v>61</v>
      </c>
      <c r="F22" s="108">
        <v>0</v>
      </c>
      <c r="G22" s="51">
        <v>85</v>
      </c>
      <c r="H22" s="93">
        <v>21</v>
      </c>
      <c r="I22" s="108">
        <v>24</v>
      </c>
      <c r="J22" s="59">
        <v>27</v>
      </c>
      <c r="K22" s="108">
        <v>18</v>
      </c>
      <c r="L22" s="59">
        <v>22</v>
      </c>
      <c r="M22" s="108">
        <v>23</v>
      </c>
      <c r="N22" s="61">
        <v>27</v>
      </c>
      <c r="O22" s="202">
        <f t="shared" si="0"/>
        <v>18</v>
      </c>
      <c r="P22" s="181">
        <v>35</v>
      </c>
      <c r="Q22" s="38">
        <f t="shared" si="1"/>
        <v>2</v>
      </c>
      <c r="R22" s="47">
        <f t="shared" si="2"/>
        <v>85</v>
      </c>
      <c r="S22" s="7">
        <f t="shared" si="3"/>
        <v>85</v>
      </c>
    </row>
    <row r="23" spans="1:19" ht="13.5" customHeight="1">
      <c r="A23" s="69">
        <f t="shared" si="4"/>
        <v>20</v>
      </c>
      <c r="B23" s="49" t="s">
        <v>54</v>
      </c>
      <c r="C23" s="72">
        <v>1996</v>
      </c>
      <c r="D23" s="91"/>
      <c r="E23" s="33"/>
      <c r="F23" s="159">
        <v>0</v>
      </c>
      <c r="G23" s="95"/>
      <c r="H23" s="32"/>
      <c r="I23" s="159">
        <v>0</v>
      </c>
      <c r="J23" s="59">
        <v>22</v>
      </c>
      <c r="K23" s="108">
        <v>23</v>
      </c>
      <c r="L23" s="59">
        <v>26</v>
      </c>
      <c r="M23" s="108">
        <v>19</v>
      </c>
      <c r="N23" s="43">
        <v>33</v>
      </c>
      <c r="O23" s="202">
        <f t="shared" si="0"/>
        <v>24</v>
      </c>
      <c r="P23" s="181">
        <v>27</v>
      </c>
      <c r="Q23" s="38">
        <f t="shared" si="1"/>
        <v>11</v>
      </c>
      <c r="R23" s="47">
        <f t="shared" si="2"/>
        <v>77</v>
      </c>
      <c r="S23" s="7">
        <f t="shared" si="3"/>
        <v>77</v>
      </c>
    </row>
    <row r="24" spans="1:19" ht="13.5" customHeight="1">
      <c r="A24" s="69">
        <f t="shared" si="4"/>
        <v>21</v>
      </c>
      <c r="B24" s="49" t="s">
        <v>75</v>
      </c>
      <c r="C24" s="73">
        <v>1998</v>
      </c>
      <c r="D24" s="51">
        <v>91</v>
      </c>
      <c r="E24" s="104">
        <v>23</v>
      </c>
      <c r="F24" s="108">
        <v>22</v>
      </c>
      <c r="G24" s="51">
        <v>91</v>
      </c>
      <c r="H24" s="93">
        <v>25</v>
      </c>
      <c r="I24" s="108">
        <v>20</v>
      </c>
      <c r="J24" s="59">
        <v>29</v>
      </c>
      <c r="K24" s="108">
        <v>16</v>
      </c>
      <c r="L24" s="59">
        <v>35</v>
      </c>
      <c r="M24" s="108">
        <v>10</v>
      </c>
      <c r="N24" s="61">
        <v>56</v>
      </c>
      <c r="O24" s="202">
        <f t="shared" si="0"/>
        <v>0</v>
      </c>
      <c r="P24" s="181">
        <v>38</v>
      </c>
      <c r="Q24" s="38">
        <f t="shared" si="1"/>
        <v>2</v>
      </c>
      <c r="R24" s="47">
        <f t="shared" si="2"/>
        <v>70</v>
      </c>
      <c r="S24" s="7">
        <f t="shared" si="3"/>
        <v>70</v>
      </c>
    </row>
    <row r="25" spans="1:19" ht="13.5" customHeight="1">
      <c r="A25" s="69">
        <f t="shared" si="4"/>
        <v>22</v>
      </c>
      <c r="B25" s="49" t="s">
        <v>56</v>
      </c>
      <c r="C25" s="70">
        <v>1998</v>
      </c>
      <c r="D25" s="31"/>
      <c r="E25" s="120"/>
      <c r="F25" s="159">
        <v>0</v>
      </c>
      <c r="G25" s="34"/>
      <c r="H25" s="107"/>
      <c r="I25" s="159">
        <v>0</v>
      </c>
      <c r="J25" s="59">
        <v>26</v>
      </c>
      <c r="K25" s="108">
        <v>19</v>
      </c>
      <c r="L25" s="59">
        <v>33</v>
      </c>
      <c r="M25" s="108">
        <v>12</v>
      </c>
      <c r="N25" s="61">
        <v>23</v>
      </c>
      <c r="O25" s="202">
        <f t="shared" si="0"/>
        <v>22</v>
      </c>
      <c r="P25" s="181">
        <v>26</v>
      </c>
      <c r="Q25" s="38">
        <f t="shared" si="1"/>
        <v>13</v>
      </c>
      <c r="R25" s="47">
        <f t="shared" si="2"/>
        <v>66</v>
      </c>
      <c r="S25" s="7">
        <f t="shared" si="3"/>
        <v>66</v>
      </c>
    </row>
    <row r="26" spans="1:19" ht="13.5" customHeight="1">
      <c r="A26" s="69">
        <f t="shared" si="4"/>
        <v>23</v>
      </c>
      <c r="B26" s="49" t="s">
        <v>80</v>
      </c>
      <c r="C26" s="70">
        <v>1998</v>
      </c>
      <c r="D26" s="31"/>
      <c r="E26" s="120"/>
      <c r="F26" s="159">
        <v>0</v>
      </c>
      <c r="G26" s="34"/>
      <c r="H26" s="107"/>
      <c r="I26" s="159">
        <v>0</v>
      </c>
      <c r="J26" s="59">
        <v>34</v>
      </c>
      <c r="K26" s="108">
        <v>11</v>
      </c>
      <c r="L26" s="59">
        <v>30</v>
      </c>
      <c r="M26" s="108">
        <v>15</v>
      </c>
      <c r="N26" s="61">
        <v>18</v>
      </c>
      <c r="O26" s="202">
        <f t="shared" si="0"/>
        <v>27</v>
      </c>
      <c r="P26" s="181">
        <v>28</v>
      </c>
      <c r="Q26" s="38">
        <f t="shared" si="1"/>
        <v>9</v>
      </c>
      <c r="R26" s="47">
        <f t="shared" si="2"/>
        <v>62</v>
      </c>
      <c r="S26" s="7">
        <f t="shared" si="3"/>
        <v>62</v>
      </c>
    </row>
    <row r="27" spans="1:19" ht="13.5" customHeight="1">
      <c r="A27" s="69">
        <f t="shared" si="4"/>
        <v>24</v>
      </c>
      <c r="B27" s="49" t="s">
        <v>100</v>
      </c>
      <c r="C27" s="70">
        <v>1998</v>
      </c>
      <c r="D27" s="51">
        <v>84</v>
      </c>
      <c r="E27" s="104">
        <v>19</v>
      </c>
      <c r="F27" s="108">
        <v>26</v>
      </c>
      <c r="G27" s="51">
        <v>67</v>
      </c>
      <c r="H27" s="64">
        <v>13</v>
      </c>
      <c r="I27" s="108">
        <v>32</v>
      </c>
      <c r="J27" s="34"/>
      <c r="K27" s="159">
        <v>0</v>
      </c>
      <c r="L27" s="34"/>
      <c r="M27" s="159">
        <v>0</v>
      </c>
      <c r="N27" s="152"/>
      <c r="O27" s="203">
        <f t="shared" si="0"/>
        <v>0</v>
      </c>
      <c r="P27" s="157"/>
      <c r="Q27" s="183">
        <f t="shared" si="1"/>
        <v>0</v>
      </c>
      <c r="R27" s="47">
        <f t="shared" si="2"/>
        <v>58</v>
      </c>
      <c r="S27" s="7">
        <f t="shared" si="3"/>
        <v>58</v>
      </c>
    </row>
    <row r="28" spans="1:19" ht="13.5" customHeight="1">
      <c r="A28" s="69">
        <f t="shared" si="4"/>
        <v>25</v>
      </c>
      <c r="B28" s="49" t="s">
        <v>104</v>
      </c>
      <c r="C28" s="70">
        <v>1998</v>
      </c>
      <c r="D28" s="57">
        <v>80</v>
      </c>
      <c r="E28" s="113">
        <v>17</v>
      </c>
      <c r="F28" s="108">
        <v>28</v>
      </c>
      <c r="G28" s="57">
        <v>77</v>
      </c>
      <c r="H28" s="93">
        <v>18</v>
      </c>
      <c r="I28" s="108">
        <v>27</v>
      </c>
      <c r="J28" s="34"/>
      <c r="K28" s="159">
        <v>0</v>
      </c>
      <c r="L28" s="34"/>
      <c r="M28" s="159">
        <v>0</v>
      </c>
      <c r="N28" s="61">
        <v>50</v>
      </c>
      <c r="O28" s="202">
        <f t="shared" si="0"/>
        <v>0</v>
      </c>
      <c r="P28" s="181">
        <v>33</v>
      </c>
      <c r="Q28" s="38">
        <f t="shared" si="1"/>
        <v>2</v>
      </c>
      <c r="R28" s="47">
        <f t="shared" si="2"/>
        <v>57</v>
      </c>
      <c r="S28" s="7">
        <f t="shared" si="3"/>
        <v>57</v>
      </c>
    </row>
    <row r="29" spans="1:19" ht="13.5" customHeight="1">
      <c r="A29" s="69">
        <f t="shared" si="4"/>
        <v>26</v>
      </c>
      <c r="B29" s="49" t="s">
        <v>107</v>
      </c>
      <c r="C29" s="70">
        <v>1998</v>
      </c>
      <c r="D29" s="42"/>
      <c r="E29" s="149"/>
      <c r="F29" s="150">
        <v>0</v>
      </c>
      <c r="G29" s="42"/>
      <c r="H29" s="151"/>
      <c r="I29" s="150">
        <v>0</v>
      </c>
      <c r="J29" s="34"/>
      <c r="K29" s="159">
        <v>0</v>
      </c>
      <c r="L29" s="34"/>
      <c r="M29" s="159">
        <v>0</v>
      </c>
      <c r="N29" s="61">
        <v>24</v>
      </c>
      <c r="O29" s="202">
        <f t="shared" si="0"/>
        <v>24</v>
      </c>
      <c r="P29" s="181">
        <v>11</v>
      </c>
      <c r="Q29" s="38">
        <f t="shared" si="1"/>
        <v>32</v>
      </c>
      <c r="R29" s="47">
        <f t="shared" si="2"/>
        <v>56</v>
      </c>
      <c r="S29" s="7">
        <f t="shared" si="3"/>
        <v>56</v>
      </c>
    </row>
    <row r="30" spans="1:19" ht="13.5" customHeight="1">
      <c r="A30" s="69">
        <f t="shared" si="4"/>
        <v>27</v>
      </c>
      <c r="B30" s="119" t="s">
        <v>103</v>
      </c>
      <c r="C30" s="72">
        <v>1997</v>
      </c>
      <c r="D30" s="51">
        <v>92</v>
      </c>
      <c r="E30" s="104">
        <v>24</v>
      </c>
      <c r="F30" s="108">
        <v>21</v>
      </c>
      <c r="G30" s="51">
        <v>88</v>
      </c>
      <c r="H30" s="64">
        <v>23</v>
      </c>
      <c r="I30" s="108">
        <v>22</v>
      </c>
      <c r="J30" s="34"/>
      <c r="K30" s="159">
        <v>0</v>
      </c>
      <c r="L30" s="34"/>
      <c r="M30" s="159">
        <v>0</v>
      </c>
      <c r="N30" s="142">
        <v>44</v>
      </c>
      <c r="O30" s="202">
        <f t="shared" si="0"/>
        <v>0</v>
      </c>
      <c r="P30" s="181">
        <v>39</v>
      </c>
      <c r="Q30" s="38">
        <f t="shared" si="1"/>
        <v>2</v>
      </c>
      <c r="R30" s="47">
        <f t="shared" si="2"/>
        <v>45</v>
      </c>
      <c r="S30" s="7">
        <f t="shared" si="3"/>
        <v>45</v>
      </c>
    </row>
    <row r="31" spans="1:19" ht="13.5" customHeight="1">
      <c r="A31" s="69">
        <f t="shared" si="4"/>
        <v>28</v>
      </c>
      <c r="B31" s="49" t="s">
        <v>72</v>
      </c>
      <c r="C31" s="70">
        <v>1998</v>
      </c>
      <c r="D31" s="31"/>
      <c r="E31" s="120"/>
      <c r="F31" s="159">
        <v>0</v>
      </c>
      <c r="G31" s="34"/>
      <c r="H31" s="107"/>
      <c r="I31" s="159">
        <v>0</v>
      </c>
      <c r="J31" s="59">
        <v>28</v>
      </c>
      <c r="K31" s="108">
        <v>17</v>
      </c>
      <c r="L31" s="59">
        <v>31</v>
      </c>
      <c r="M31" s="108">
        <v>14</v>
      </c>
      <c r="N31" s="61">
        <v>34</v>
      </c>
      <c r="O31" s="202">
        <f t="shared" si="0"/>
        <v>11</v>
      </c>
      <c r="P31" s="181">
        <v>44</v>
      </c>
      <c r="Q31" s="38">
        <f t="shared" si="1"/>
        <v>0</v>
      </c>
      <c r="R31" s="47">
        <f t="shared" si="2"/>
        <v>42</v>
      </c>
      <c r="S31" s="7">
        <f t="shared" si="3"/>
        <v>42</v>
      </c>
    </row>
    <row r="32" spans="1:19" s="60" customFormat="1" ht="13.5" customHeight="1">
      <c r="A32" s="69">
        <f t="shared" si="4"/>
        <v>29</v>
      </c>
      <c r="B32" s="49" t="s">
        <v>101</v>
      </c>
      <c r="C32" s="70">
        <v>1998</v>
      </c>
      <c r="D32" s="57">
        <v>93</v>
      </c>
      <c r="E32" s="113">
        <v>25</v>
      </c>
      <c r="F32" s="108">
        <v>20</v>
      </c>
      <c r="G32" s="57">
        <v>92</v>
      </c>
      <c r="H32" s="93">
        <v>26</v>
      </c>
      <c r="I32" s="108">
        <v>19</v>
      </c>
      <c r="J32" s="34"/>
      <c r="K32" s="159">
        <v>0</v>
      </c>
      <c r="L32" s="34"/>
      <c r="M32" s="159">
        <v>0</v>
      </c>
      <c r="N32" s="61">
        <v>47</v>
      </c>
      <c r="O32" s="202">
        <f t="shared" si="0"/>
        <v>0</v>
      </c>
      <c r="P32" s="181">
        <v>43</v>
      </c>
      <c r="Q32" s="38">
        <f t="shared" si="1"/>
        <v>0</v>
      </c>
      <c r="R32" s="47">
        <f t="shared" si="2"/>
        <v>39</v>
      </c>
      <c r="S32" s="7">
        <f t="shared" si="3"/>
        <v>39</v>
      </c>
    </row>
    <row r="33" spans="1:19" s="60" customFormat="1" ht="13.5" customHeight="1">
      <c r="A33" s="69">
        <f t="shared" si="4"/>
        <v>30</v>
      </c>
      <c r="B33" s="49" t="s">
        <v>102</v>
      </c>
      <c r="C33" s="70">
        <v>1999</v>
      </c>
      <c r="D33" s="51">
        <v>94</v>
      </c>
      <c r="E33" s="104">
        <v>26</v>
      </c>
      <c r="F33" s="108">
        <v>19</v>
      </c>
      <c r="G33" s="51">
        <v>93</v>
      </c>
      <c r="H33" s="64">
        <v>27</v>
      </c>
      <c r="I33" s="108">
        <v>18</v>
      </c>
      <c r="J33" s="34"/>
      <c r="K33" s="159">
        <v>0</v>
      </c>
      <c r="L33" s="34"/>
      <c r="M33" s="159">
        <v>0</v>
      </c>
      <c r="N33" s="156"/>
      <c r="O33" s="203">
        <f t="shared" si="0"/>
        <v>0</v>
      </c>
      <c r="P33" s="157"/>
      <c r="Q33" s="183">
        <f t="shared" si="1"/>
        <v>0</v>
      </c>
      <c r="R33" s="47">
        <f t="shared" si="2"/>
        <v>37</v>
      </c>
      <c r="S33" s="7">
        <f t="shared" si="3"/>
        <v>37</v>
      </c>
    </row>
    <row r="34" spans="1:19" ht="13.5" customHeight="1">
      <c r="A34" s="69">
        <f t="shared" si="4"/>
        <v>31</v>
      </c>
      <c r="B34" s="49" t="s">
        <v>82</v>
      </c>
      <c r="C34" s="70">
        <v>2001</v>
      </c>
      <c r="D34" s="31"/>
      <c r="E34" s="120"/>
      <c r="F34" s="159">
        <v>0</v>
      </c>
      <c r="G34" s="34"/>
      <c r="H34" s="107"/>
      <c r="I34" s="159">
        <v>0</v>
      </c>
      <c r="J34" s="59">
        <v>30</v>
      </c>
      <c r="K34" s="108">
        <v>15</v>
      </c>
      <c r="L34" s="59">
        <v>23</v>
      </c>
      <c r="M34" s="108">
        <v>22</v>
      </c>
      <c r="N34" s="152"/>
      <c r="O34" s="203">
        <f t="shared" si="0"/>
        <v>0</v>
      </c>
      <c r="P34" s="157"/>
      <c r="Q34" s="183">
        <f t="shared" si="1"/>
        <v>0</v>
      </c>
      <c r="R34" s="47">
        <f t="shared" si="2"/>
        <v>37</v>
      </c>
      <c r="S34" s="7">
        <f t="shared" si="3"/>
        <v>37</v>
      </c>
    </row>
    <row r="35" spans="1:19" ht="13.5" customHeight="1">
      <c r="A35" s="69">
        <f t="shared" si="4"/>
        <v>32</v>
      </c>
      <c r="B35" s="49" t="s">
        <v>66</v>
      </c>
      <c r="C35" s="72">
        <v>1997</v>
      </c>
      <c r="D35" s="91"/>
      <c r="E35" s="33"/>
      <c r="F35" s="159">
        <v>0</v>
      </c>
      <c r="G35" s="95"/>
      <c r="H35" s="32"/>
      <c r="I35" s="159">
        <v>0</v>
      </c>
      <c r="J35" s="59">
        <v>35</v>
      </c>
      <c r="K35" s="108">
        <v>10</v>
      </c>
      <c r="L35" s="59">
        <v>29</v>
      </c>
      <c r="M35" s="108">
        <v>16</v>
      </c>
      <c r="N35" s="158">
        <v>35</v>
      </c>
      <c r="O35" s="202">
        <f t="shared" si="0"/>
        <v>10</v>
      </c>
      <c r="P35" s="181">
        <v>45</v>
      </c>
      <c r="Q35" s="38">
        <f t="shared" si="1"/>
        <v>0</v>
      </c>
      <c r="R35" s="47">
        <f t="shared" si="2"/>
        <v>36</v>
      </c>
      <c r="S35" s="7">
        <f t="shared" si="3"/>
        <v>36</v>
      </c>
    </row>
    <row r="36" spans="1:19" s="60" customFormat="1" ht="13.5" customHeight="1">
      <c r="A36" s="69">
        <f t="shared" si="4"/>
        <v>33</v>
      </c>
      <c r="B36" s="49" t="s">
        <v>69</v>
      </c>
      <c r="C36" s="70">
        <v>1996</v>
      </c>
      <c r="D36" s="91"/>
      <c r="E36" s="33"/>
      <c r="F36" s="159">
        <v>0</v>
      </c>
      <c r="G36" s="95"/>
      <c r="H36" s="32"/>
      <c r="I36" s="159">
        <v>0</v>
      </c>
      <c r="J36" s="59">
        <v>32</v>
      </c>
      <c r="K36" s="108">
        <v>13</v>
      </c>
      <c r="L36" s="59">
        <v>28</v>
      </c>
      <c r="M36" s="108">
        <v>17</v>
      </c>
      <c r="N36" s="61">
        <v>41</v>
      </c>
      <c r="O36" s="202">
        <f aca="true" t="shared" si="5" ref="O36:O56">IF(N36=1,60,)+IF(N36=2,55,)+IF(N36=3,50,)+IF(N36=4,44,)+IF(N36=5,43,)+IF(N36=6,42,)+IF(N36=7,41,)+IF(N36=8,40,)+IF(N36=9,39,)+IF(N36=10,38,)+IF(N36=11,34,)+IF(N36=12,33,)+IF(N36=13,32,)+IF(N36=14,31,)+IF(N36=15,30,)+IF(N36=16,29,)+IF(N36=17,28,)+IF(N36=18,27,)+IF(N36=19,26,)+IF(N36=20,25,)+IF(N36=21,24,)+IF(N36=22,23,)+IF(N36=23,22,)+IF(N36=24,24,)+IF(N36=25,20,)+IF(N36=26,19,)+IF(N36=27,18,)+IF(N36=28,17,)+IF(N36=29,16,)+IF(N36=30,15,)+IF(N36=31,14,)+IF(N36=32,13,)+IF(N36=33,12,)+IF(N36=33,12,)+IF(N36=34,11,)+IF(N36=35,10,)+IF(N36=36,9,)+IF(N36=37,8,)+IF(N36=38,7,)+IF(N36=39,6,)+IF(N36=40,5,)+IF(N36=41,2,)</f>
        <v>2</v>
      </c>
      <c r="P36" s="181">
        <v>32</v>
      </c>
      <c r="Q36" s="38">
        <f aca="true" t="shared" si="6" ref="Q36:Q67">IF(P36=1,60,)+IF(P36=2,55,)+IF(P36=3,50,)+IF(P36=4,46,)+IF(P36=5,44,)+IF(P36=6,42,)+IF(P36=7,40,)+IF(P36=8,38,)+IF(P36=9,36,)+IF(P36=10,34,)+IF(P36=11,32,)+IF(P36=12,31,)+IF(P36=13,30,)+IF(P36=14,29,)+IF(P36=15,28,)+IF(P36=16,27,)+IF(P36=17,26,)+IF(P36=18,25,)+IF(P36=19,24,)+IF(P36=20,23,)+IF(P36=21,22,)+IF(P36=22,21,)+IF(P36=23,19,)+IF(P36=24,17,)+IF(P36=25,15,)+IF(P36=26,13,)+IF(P36=27,11,)+IF(P36=28,9,)+IF(P36=29,7,)+IF(P36=30,5,)+IF(P36&gt;30,2,)*IF(P36&gt;41,0,1)</f>
        <v>2</v>
      </c>
      <c r="R36" s="47">
        <f aca="true" t="shared" si="7" ref="R36:R67">F36+I36+K36+M36+O36+Q36</f>
        <v>34</v>
      </c>
      <c r="S36" s="7">
        <f aca="true" t="shared" si="8" ref="S36:S67">R36-MIN(F36,I36,K36,M36,O36,Q36)</f>
        <v>34</v>
      </c>
    </row>
    <row r="37" spans="1:19" ht="13.5" customHeight="1">
      <c r="A37" s="69">
        <f t="shared" si="4"/>
        <v>34</v>
      </c>
      <c r="B37" s="49" t="s">
        <v>114</v>
      </c>
      <c r="C37" s="70">
        <v>1998</v>
      </c>
      <c r="D37" s="153"/>
      <c r="E37" s="154"/>
      <c r="F37" s="150">
        <v>0</v>
      </c>
      <c r="G37" s="153"/>
      <c r="H37" s="155"/>
      <c r="I37" s="150">
        <v>0</v>
      </c>
      <c r="J37" s="34"/>
      <c r="K37" s="159">
        <v>0</v>
      </c>
      <c r="L37" s="34"/>
      <c r="M37" s="159">
        <v>0</v>
      </c>
      <c r="N37" s="61">
        <v>40</v>
      </c>
      <c r="O37" s="202">
        <f t="shared" si="5"/>
        <v>5</v>
      </c>
      <c r="P37" s="181">
        <v>20</v>
      </c>
      <c r="Q37" s="38">
        <f t="shared" si="6"/>
        <v>23</v>
      </c>
      <c r="R37" s="47">
        <f t="shared" si="7"/>
        <v>28</v>
      </c>
      <c r="S37" s="7">
        <f t="shared" si="8"/>
        <v>28</v>
      </c>
    </row>
    <row r="38" spans="1:19" ht="13.5" customHeight="1">
      <c r="A38" s="69">
        <f t="shared" si="4"/>
        <v>35</v>
      </c>
      <c r="B38" s="49" t="s">
        <v>106</v>
      </c>
      <c r="C38" s="70">
        <v>1997</v>
      </c>
      <c r="D38" s="42"/>
      <c r="E38" s="149"/>
      <c r="F38" s="150">
        <v>0</v>
      </c>
      <c r="G38" s="42"/>
      <c r="H38" s="151"/>
      <c r="I38" s="150">
        <v>0</v>
      </c>
      <c r="J38" s="34"/>
      <c r="K38" s="159">
        <v>0</v>
      </c>
      <c r="L38" s="34"/>
      <c r="M38" s="160">
        <v>0</v>
      </c>
      <c r="N38" s="61">
        <v>19</v>
      </c>
      <c r="O38" s="202">
        <f t="shared" si="5"/>
        <v>26</v>
      </c>
      <c r="P38" s="181">
        <v>31</v>
      </c>
      <c r="Q38" s="38">
        <f t="shared" si="6"/>
        <v>2</v>
      </c>
      <c r="R38" s="47">
        <f t="shared" si="7"/>
        <v>28</v>
      </c>
      <c r="S38" s="7">
        <f t="shared" si="8"/>
        <v>28</v>
      </c>
    </row>
    <row r="39" spans="1:19" ht="13.5" customHeight="1">
      <c r="A39" s="69">
        <f t="shared" si="4"/>
        <v>36</v>
      </c>
      <c r="B39" s="50" t="s">
        <v>108</v>
      </c>
      <c r="C39" s="74">
        <v>1996</v>
      </c>
      <c r="D39" s="42"/>
      <c r="E39" s="149"/>
      <c r="F39" s="150">
        <v>0</v>
      </c>
      <c r="G39" s="42"/>
      <c r="H39" s="151"/>
      <c r="I39" s="150">
        <v>0</v>
      </c>
      <c r="J39" s="34"/>
      <c r="K39" s="159">
        <v>0</v>
      </c>
      <c r="L39" s="34"/>
      <c r="M39" s="159">
        <v>0</v>
      </c>
      <c r="N39" s="61">
        <v>26</v>
      </c>
      <c r="O39" s="202">
        <f t="shared" si="5"/>
        <v>19</v>
      </c>
      <c r="P39" s="181">
        <v>30</v>
      </c>
      <c r="Q39" s="38">
        <f t="shared" si="6"/>
        <v>5</v>
      </c>
      <c r="R39" s="47">
        <f t="shared" si="7"/>
        <v>24</v>
      </c>
      <c r="S39" s="7">
        <f t="shared" si="8"/>
        <v>24</v>
      </c>
    </row>
    <row r="40" spans="1:19" s="60" customFormat="1" ht="13.5" customHeight="1">
      <c r="A40" s="69">
        <f t="shared" si="4"/>
        <v>37</v>
      </c>
      <c r="B40" s="49" t="s">
        <v>67</v>
      </c>
      <c r="C40" s="72">
        <v>1998</v>
      </c>
      <c r="D40" s="91"/>
      <c r="E40" s="33"/>
      <c r="F40" s="159">
        <v>0</v>
      </c>
      <c r="G40" s="95"/>
      <c r="H40" s="32"/>
      <c r="I40" s="159">
        <v>0</v>
      </c>
      <c r="J40" s="59">
        <v>36</v>
      </c>
      <c r="K40" s="108">
        <v>9</v>
      </c>
      <c r="L40" s="59">
        <v>34</v>
      </c>
      <c r="M40" s="235">
        <v>11</v>
      </c>
      <c r="N40" s="157"/>
      <c r="O40" s="203">
        <f t="shared" si="5"/>
        <v>0</v>
      </c>
      <c r="P40" s="157"/>
      <c r="Q40" s="183">
        <f t="shared" si="6"/>
        <v>0</v>
      </c>
      <c r="R40" s="47">
        <f t="shared" si="7"/>
        <v>20</v>
      </c>
      <c r="S40" s="7">
        <f t="shared" si="8"/>
        <v>20</v>
      </c>
    </row>
    <row r="41" spans="1:19" ht="13.5" customHeight="1">
      <c r="A41" s="69">
        <f t="shared" si="4"/>
        <v>38</v>
      </c>
      <c r="B41" s="49" t="s">
        <v>110</v>
      </c>
      <c r="C41" s="70">
        <v>1997</v>
      </c>
      <c r="D41" s="42"/>
      <c r="E41" s="149"/>
      <c r="F41" s="150">
        <v>0</v>
      </c>
      <c r="G41" s="42"/>
      <c r="H41" s="151"/>
      <c r="I41" s="150">
        <v>0</v>
      </c>
      <c r="J41" s="34"/>
      <c r="K41" s="159">
        <v>0</v>
      </c>
      <c r="L41" s="34"/>
      <c r="M41" s="160">
        <v>0</v>
      </c>
      <c r="N41" s="61">
        <v>30</v>
      </c>
      <c r="O41" s="202">
        <f t="shared" si="5"/>
        <v>15</v>
      </c>
      <c r="P41" s="181">
        <v>41</v>
      </c>
      <c r="Q41" s="38">
        <f t="shared" si="6"/>
        <v>2</v>
      </c>
      <c r="R41" s="47">
        <f t="shared" si="7"/>
        <v>17</v>
      </c>
      <c r="S41" s="7">
        <f t="shared" si="8"/>
        <v>17</v>
      </c>
    </row>
    <row r="42" spans="1:19" ht="13.5" customHeight="1">
      <c r="A42" s="69">
        <f t="shared" si="4"/>
        <v>39</v>
      </c>
      <c r="B42" s="49" t="s">
        <v>109</v>
      </c>
      <c r="C42" s="70">
        <v>2000</v>
      </c>
      <c r="D42" s="42"/>
      <c r="E42" s="149"/>
      <c r="F42" s="150">
        <v>0</v>
      </c>
      <c r="G42" s="42"/>
      <c r="H42" s="151"/>
      <c r="I42" s="150">
        <v>0</v>
      </c>
      <c r="J42" s="34"/>
      <c r="K42" s="159">
        <v>0</v>
      </c>
      <c r="L42" s="34"/>
      <c r="M42" s="161">
        <v>0</v>
      </c>
      <c r="N42" s="61">
        <v>29</v>
      </c>
      <c r="O42" s="202">
        <f t="shared" si="5"/>
        <v>16</v>
      </c>
      <c r="P42" s="157"/>
      <c r="Q42" s="183">
        <f t="shared" si="6"/>
        <v>0</v>
      </c>
      <c r="R42" s="47">
        <f t="shared" si="7"/>
        <v>16</v>
      </c>
      <c r="S42" s="7">
        <f t="shared" si="8"/>
        <v>16</v>
      </c>
    </row>
    <row r="43" spans="1:19" ht="13.5" customHeight="1">
      <c r="A43" s="69">
        <f t="shared" si="4"/>
        <v>40</v>
      </c>
      <c r="B43" s="49" t="s">
        <v>116</v>
      </c>
      <c r="C43" s="70">
        <v>1999</v>
      </c>
      <c r="D43" s="153"/>
      <c r="E43" s="154"/>
      <c r="F43" s="150">
        <v>0</v>
      </c>
      <c r="G43" s="153"/>
      <c r="H43" s="155"/>
      <c r="I43" s="150">
        <v>0</v>
      </c>
      <c r="J43" s="34"/>
      <c r="K43" s="159">
        <v>0</v>
      </c>
      <c r="L43" s="34"/>
      <c r="M43" s="160">
        <v>0</v>
      </c>
      <c r="N43" s="61">
        <v>43</v>
      </c>
      <c r="O43" s="202">
        <f t="shared" si="5"/>
        <v>0</v>
      </c>
      <c r="P43" s="181">
        <v>25</v>
      </c>
      <c r="Q43" s="38">
        <f t="shared" si="6"/>
        <v>15</v>
      </c>
      <c r="R43" s="47">
        <f t="shared" si="7"/>
        <v>15</v>
      </c>
      <c r="S43" s="7">
        <f t="shared" si="8"/>
        <v>15</v>
      </c>
    </row>
    <row r="44" spans="1:19" s="60" customFormat="1" ht="13.5" customHeight="1">
      <c r="A44" s="69">
        <f t="shared" si="4"/>
        <v>41</v>
      </c>
      <c r="B44" s="49" t="s">
        <v>57</v>
      </c>
      <c r="C44" s="70">
        <v>1998</v>
      </c>
      <c r="D44" s="31"/>
      <c r="E44" s="120"/>
      <c r="F44" s="159">
        <v>0</v>
      </c>
      <c r="G44" s="34"/>
      <c r="H44" s="107"/>
      <c r="I44" s="159">
        <v>0</v>
      </c>
      <c r="J44" s="59">
        <v>33</v>
      </c>
      <c r="K44" s="108">
        <v>12</v>
      </c>
      <c r="L44" s="42" t="s">
        <v>41</v>
      </c>
      <c r="M44" s="226">
        <v>0</v>
      </c>
      <c r="N44" s="142">
        <v>45</v>
      </c>
      <c r="O44" s="202">
        <f t="shared" si="5"/>
        <v>0</v>
      </c>
      <c r="P44" s="181">
        <v>37</v>
      </c>
      <c r="Q44" s="38">
        <f t="shared" si="6"/>
        <v>2</v>
      </c>
      <c r="R44" s="47">
        <f t="shared" si="7"/>
        <v>14</v>
      </c>
      <c r="S44" s="7">
        <f t="shared" si="8"/>
        <v>14</v>
      </c>
    </row>
    <row r="45" spans="1:19" s="60" customFormat="1" ht="13.5" customHeight="1">
      <c r="A45" s="69">
        <f t="shared" si="4"/>
        <v>42</v>
      </c>
      <c r="B45" s="49" t="s">
        <v>111</v>
      </c>
      <c r="C45" s="70">
        <v>1998</v>
      </c>
      <c r="D45" s="42"/>
      <c r="E45" s="149"/>
      <c r="F45" s="150">
        <v>0</v>
      </c>
      <c r="G45" s="42"/>
      <c r="H45" s="151"/>
      <c r="I45" s="150">
        <v>0</v>
      </c>
      <c r="J45" s="34"/>
      <c r="K45" s="159">
        <v>0</v>
      </c>
      <c r="L45" s="34"/>
      <c r="M45" s="160">
        <v>0</v>
      </c>
      <c r="N45" s="61">
        <v>36</v>
      </c>
      <c r="O45" s="202">
        <f t="shared" si="5"/>
        <v>9</v>
      </c>
      <c r="P45" s="181">
        <v>42</v>
      </c>
      <c r="Q45" s="38">
        <f t="shared" si="6"/>
        <v>0</v>
      </c>
      <c r="R45" s="47">
        <f t="shared" si="7"/>
        <v>9</v>
      </c>
      <c r="S45" s="7">
        <f t="shared" si="8"/>
        <v>9</v>
      </c>
    </row>
    <row r="46" spans="1:19" s="60" customFormat="1" ht="13.5" customHeight="1">
      <c r="A46" s="69">
        <f t="shared" si="4"/>
        <v>43</v>
      </c>
      <c r="B46" s="49" t="s">
        <v>77</v>
      </c>
      <c r="C46" s="70">
        <v>1998</v>
      </c>
      <c r="D46" s="31"/>
      <c r="E46" s="120"/>
      <c r="F46" s="159">
        <v>0</v>
      </c>
      <c r="G46" s="34"/>
      <c r="H46" s="107"/>
      <c r="I46" s="159">
        <v>0</v>
      </c>
      <c r="J46" s="34"/>
      <c r="K46" s="159">
        <v>0</v>
      </c>
      <c r="L46" s="59">
        <v>36</v>
      </c>
      <c r="M46" s="146">
        <v>9</v>
      </c>
      <c r="N46" s="61">
        <v>61</v>
      </c>
      <c r="O46" s="202">
        <f t="shared" si="5"/>
        <v>0</v>
      </c>
      <c r="P46" s="181">
        <v>52</v>
      </c>
      <c r="Q46" s="38">
        <f t="shared" si="6"/>
        <v>0</v>
      </c>
      <c r="R46" s="47">
        <f t="shared" si="7"/>
        <v>9</v>
      </c>
      <c r="S46" s="7">
        <f t="shared" si="8"/>
        <v>9</v>
      </c>
    </row>
    <row r="47" spans="1:19" s="60" customFormat="1" ht="13.5" customHeight="1">
      <c r="A47" s="69">
        <f t="shared" si="4"/>
        <v>44</v>
      </c>
      <c r="B47" s="49" t="s">
        <v>74</v>
      </c>
      <c r="C47" s="70">
        <v>1997</v>
      </c>
      <c r="D47" s="31"/>
      <c r="E47" s="120"/>
      <c r="F47" s="159">
        <v>0</v>
      </c>
      <c r="G47" s="34"/>
      <c r="H47" s="107"/>
      <c r="I47" s="159">
        <v>0</v>
      </c>
      <c r="J47" s="34"/>
      <c r="K47" s="159">
        <v>0</v>
      </c>
      <c r="L47" s="59">
        <v>37</v>
      </c>
      <c r="M47" s="146">
        <v>8</v>
      </c>
      <c r="N47" s="152"/>
      <c r="O47" s="203">
        <f t="shared" si="5"/>
        <v>0</v>
      </c>
      <c r="P47" s="157"/>
      <c r="Q47" s="183">
        <f t="shared" si="6"/>
        <v>0</v>
      </c>
      <c r="R47" s="47">
        <f t="shared" si="7"/>
        <v>8</v>
      </c>
      <c r="S47" s="7">
        <f t="shared" si="8"/>
        <v>8</v>
      </c>
    </row>
    <row r="48" spans="1:19" s="60" customFormat="1" ht="13.5" customHeight="1">
      <c r="A48" s="69">
        <f t="shared" si="4"/>
        <v>45</v>
      </c>
      <c r="B48" s="49" t="s">
        <v>112</v>
      </c>
      <c r="C48" s="70">
        <v>2000</v>
      </c>
      <c r="D48" s="42"/>
      <c r="E48" s="149"/>
      <c r="F48" s="150">
        <v>0</v>
      </c>
      <c r="G48" s="42"/>
      <c r="H48" s="151"/>
      <c r="I48" s="150">
        <v>0</v>
      </c>
      <c r="J48" s="34"/>
      <c r="K48" s="159">
        <v>0</v>
      </c>
      <c r="L48" s="34"/>
      <c r="M48" s="160">
        <v>0</v>
      </c>
      <c r="N48" s="61">
        <v>37</v>
      </c>
      <c r="O48" s="202">
        <f t="shared" si="5"/>
        <v>8</v>
      </c>
      <c r="P48" s="157"/>
      <c r="Q48" s="183">
        <f t="shared" si="6"/>
        <v>0</v>
      </c>
      <c r="R48" s="47">
        <f t="shared" si="7"/>
        <v>8</v>
      </c>
      <c r="S48" s="7">
        <f t="shared" si="8"/>
        <v>8</v>
      </c>
    </row>
    <row r="49" spans="1:19" s="60" customFormat="1" ht="13.5" customHeight="1">
      <c r="A49" s="69">
        <f t="shared" si="4"/>
        <v>46</v>
      </c>
      <c r="B49" s="49" t="s">
        <v>79</v>
      </c>
      <c r="C49" s="70">
        <v>1998</v>
      </c>
      <c r="D49" s="31"/>
      <c r="E49" s="120"/>
      <c r="F49" s="159">
        <v>0</v>
      </c>
      <c r="G49" s="34"/>
      <c r="H49" s="107"/>
      <c r="I49" s="159">
        <v>0</v>
      </c>
      <c r="J49" s="59">
        <v>37</v>
      </c>
      <c r="K49" s="108">
        <v>8</v>
      </c>
      <c r="L49" s="42" t="s">
        <v>41</v>
      </c>
      <c r="M49" s="226">
        <v>0</v>
      </c>
      <c r="N49" s="152"/>
      <c r="O49" s="203">
        <f t="shared" si="5"/>
        <v>0</v>
      </c>
      <c r="P49" s="157"/>
      <c r="Q49" s="183">
        <f t="shared" si="6"/>
        <v>0</v>
      </c>
      <c r="R49" s="47">
        <f t="shared" si="7"/>
        <v>8</v>
      </c>
      <c r="S49" s="7">
        <f t="shared" si="8"/>
        <v>8</v>
      </c>
    </row>
    <row r="50" spans="1:19" s="60" customFormat="1" ht="13.5" customHeight="1">
      <c r="A50" s="69">
        <f t="shared" si="4"/>
        <v>47</v>
      </c>
      <c r="B50" s="49" t="s">
        <v>78</v>
      </c>
      <c r="C50" s="70">
        <v>1998</v>
      </c>
      <c r="D50" s="31"/>
      <c r="E50" s="120"/>
      <c r="F50" s="159">
        <v>0</v>
      </c>
      <c r="G50" s="34"/>
      <c r="H50" s="107"/>
      <c r="I50" s="159">
        <v>0</v>
      </c>
      <c r="J50" s="42" t="s">
        <v>41</v>
      </c>
      <c r="K50" s="150">
        <v>0</v>
      </c>
      <c r="L50" s="59">
        <v>38</v>
      </c>
      <c r="M50" s="146">
        <v>7</v>
      </c>
      <c r="N50" s="152"/>
      <c r="O50" s="203">
        <f t="shared" si="5"/>
        <v>0</v>
      </c>
      <c r="P50" s="157"/>
      <c r="Q50" s="183">
        <f t="shared" si="6"/>
        <v>0</v>
      </c>
      <c r="R50" s="47">
        <f t="shared" si="7"/>
        <v>7</v>
      </c>
      <c r="S50" s="7">
        <f t="shared" si="8"/>
        <v>7</v>
      </c>
    </row>
    <row r="51" spans="1:19" s="60" customFormat="1" ht="13.5" customHeight="1">
      <c r="A51" s="69">
        <f t="shared" si="4"/>
        <v>48</v>
      </c>
      <c r="B51" s="49" t="s">
        <v>113</v>
      </c>
      <c r="C51" s="70">
        <v>2000</v>
      </c>
      <c r="D51" s="42"/>
      <c r="E51" s="149"/>
      <c r="F51" s="150">
        <v>0</v>
      </c>
      <c r="G51" s="42"/>
      <c r="H51" s="151"/>
      <c r="I51" s="150">
        <v>0</v>
      </c>
      <c r="J51" s="34"/>
      <c r="K51" s="159">
        <v>0</v>
      </c>
      <c r="L51" s="34"/>
      <c r="M51" s="160">
        <v>0</v>
      </c>
      <c r="N51" s="61">
        <v>38</v>
      </c>
      <c r="O51" s="202">
        <f t="shared" si="5"/>
        <v>7</v>
      </c>
      <c r="P51" s="157"/>
      <c r="Q51" s="183">
        <f t="shared" si="6"/>
        <v>0</v>
      </c>
      <c r="R51" s="47">
        <f t="shared" si="7"/>
        <v>7</v>
      </c>
      <c r="S51" s="7">
        <f t="shared" si="8"/>
        <v>7</v>
      </c>
    </row>
    <row r="52" spans="1:19" s="60" customFormat="1" ht="13.5" customHeight="1">
      <c r="A52" s="69">
        <f t="shared" si="4"/>
        <v>49</v>
      </c>
      <c r="B52" s="49" t="s">
        <v>70</v>
      </c>
      <c r="C52" s="70">
        <v>1997</v>
      </c>
      <c r="D52" s="31"/>
      <c r="E52" s="120"/>
      <c r="F52" s="159">
        <v>0</v>
      </c>
      <c r="G52" s="34"/>
      <c r="H52" s="107"/>
      <c r="I52" s="159">
        <v>0</v>
      </c>
      <c r="J52" s="34"/>
      <c r="K52" s="159">
        <v>0</v>
      </c>
      <c r="L52" s="59">
        <v>39</v>
      </c>
      <c r="M52" s="146">
        <v>6</v>
      </c>
      <c r="N52" s="152"/>
      <c r="O52" s="203">
        <f t="shared" si="5"/>
        <v>0</v>
      </c>
      <c r="P52" s="157"/>
      <c r="Q52" s="183">
        <f t="shared" si="6"/>
        <v>0</v>
      </c>
      <c r="R52" s="47">
        <f t="shared" si="7"/>
        <v>6</v>
      </c>
      <c r="S52" s="7">
        <f t="shared" si="8"/>
        <v>6</v>
      </c>
    </row>
    <row r="53" spans="1:19" s="60" customFormat="1" ht="13.5" customHeight="1">
      <c r="A53" s="69">
        <f t="shared" si="4"/>
        <v>50</v>
      </c>
      <c r="B53" s="49" t="s">
        <v>119</v>
      </c>
      <c r="C53" s="70">
        <v>1998</v>
      </c>
      <c r="D53" s="42"/>
      <c r="E53" s="149"/>
      <c r="F53" s="150">
        <v>0</v>
      </c>
      <c r="G53" s="42"/>
      <c r="H53" s="151"/>
      <c r="I53" s="150">
        <v>0</v>
      </c>
      <c r="J53" s="34"/>
      <c r="K53" s="159">
        <v>0</v>
      </c>
      <c r="L53" s="34"/>
      <c r="M53" s="160">
        <v>0</v>
      </c>
      <c r="N53" s="61">
        <v>49</v>
      </c>
      <c r="O53" s="202">
        <f t="shared" si="5"/>
        <v>0</v>
      </c>
      <c r="P53" s="181">
        <v>40</v>
      </c>
      <c r="Q53" s="38">
        <f t="shared" si="6"/>
        <v>2</v>
      </c>
      <c r="R53" s="47">
        <f t="shared" si="7"/>
        <v>2</v>
      </c>
      <c r="S53" s="7">
        <f t="shared" si="8"/>
        <v>2</v>
      </c>
    </row>
    <row r="54" spans="1:19" s="60" customFormat="1" ht="13.5" customHeight="1">
      <c r="A54" s="69">
        <f t="shared" si="4"/>
        <v>51</v>
      </c>
      <c r="B54" s="49" t="s">
        <v>120</v>
      </c>
      <c r="C54" s="70">
        <v>1999</v>
      </c>
      <c r="D54" s="42"/>
      <c r="E54" s="149"/>
      <c r="F54" s="150">
        <v>0</v>
      </c>
      <c r="G54" s="42"/>
      <c r="H54" s="151"/>
      <c r="I54" s="150">
        <v>0</v>
      </c>
      <c r="J54" s="34"/>
      <c r="K54" s="159">
        <v>0</v>
      </c>
      <c r="L54" s="34"/>
      <c r="M54" s="160">
        <v>0</v>
      </c>
      <c r="N54" s="61">
        <v>51</v>
      </c>
      <c r="O54" s="202">
        <f t="shared" si="5"/>
        <v>0</v>
      </c>
      <c r="P54" s="181">
        <v>46</v>
      </c>
      <c r="Q54" s="38">
        <f t="shared" si="6"/>
        <v>0</v>
      </c>
      <c r="R54" s="47">
        <f t="shared" si="7"/>
        <v>0</v>
      </c>
      <c r="S54" s="7">
        <f t="shared" si="8"/>
        <v>0</v>
      </c>
    </row>
    <row r="55" spans="1:19" s="60" customFormat="1" ht="13.5" customHeight="1">
      <c r="A55" s="69">
        <f t="shared" si="4"/>
        <v>52</v>
      </c>
      <c r="B55" s="49" t="s">
        <v>123</v>
      </c>
      <c r="C55" s="70">
        <v>1998</v>
      </c>
      <c r="D55" s="42"/>
      <c r="E55" s="149"/>
      <c r="F55" s="150">
        <v>0</v>
      </c>
      <c r="G55" s="42"/>
      <c r="H55" s="151"/>
      <c r="I55" s="150">
        <v>0</v>
      </c>
      <c r="J55" s="34"/>
      <c r="K55" s="159">
        <v>0</v>
      </c>
      <c r="L55" s="34"/>
      <c r="M55" s="160">
        <v>0</v>
      </c>
      <c r="N55" s="61">
        <v>54</v>
      </c>
      <c r="O55" s="202">
        <f t="shared" si="5"/>
        <v>0</v>
      </c>
      <c r="P55" s="181">
        <v>47</v>
      </c>
      <c r="Q55" s="38">
        <f t="shared" si="6"/>
        <v>0</v>
      </c>
      <c r="R55" s="47">
        <f t="shared" si="7"/>
        <v>0</v>
      </c>
      <c r="S55" s="7">
        <f t="shared" si="8"/>
        <v>0</v>
      </c>
    </row>
    <row r="56" spans="1:19" s="60" customFormat="1" ht="13.5" customHeight="1">
      <c r="A56" s="69">
        <f t="shared" si="4"/>
        <v>53</v>
      </c>
      <c r="B56" s="49" t="s">
        <v>118</v>
      </c>
      <c r="C56" s="70">
        <v>1998</v>
      </c>
      <c r="D56" s="42"/>
      <c r="E56" s="149"/>
      <c r="F56" s="150">
        <v>0</v>
      </c>
      <c r="G56" s="42"/>
      <c r="H56" s="151"/>
      <c r="I56" s="150">
        <v>0</v>
      </c>
      <c r="J56" s="34"/>
      <c r="K56" s="159">
        <v>0</v>
      </c>
      <c r="L56" s="34"/>
      <c r="M56" s="160">
        <v>0</v>
      </c>
      <c r="N56" s="61">
        <v>48</v>
      </c>
      <c r="O56" s="202">
        <f t="shared" si="5"/>
        <v>0</v>
      </c>
      <c r="P56" s="181">
        <v>48</v>
      </c>
      <c r="Q56" s="38">
        <f t="shared" si="6"/>
        <v>0</v>
      </c>
      <c r="R56" s="47">
        <f t="shared" si="7"/>
        <v>0</v>
      </c>
      <c r="S56" s="7">
        <f t="shared" si="8"/>
        <v>0</v>
      </c>
    </row>
    <row r="57" spans="1:19" s="60" customFormat="1" ht="13.5" customHeight="1">
      <c r="A57" s="69">
        <f t="shared" si="4"/>
        <v>54</v>
      </c>
      <c r="B57" s="49" t="s">
        <v>186</v>
      </c>
      <c r="C57" s="70">
        <v>1998</v>
      </c>
      <c r="D57" s="42"/>
      <c r="E57" s="149"/>
      <c r="F57" s="150">
        <v>0</v>
      </c>
      <c r="G57" s="42"/>
      <c r="H57" s="151"/>
      <c r="I57" s="150">
        <v>0</v>
      </c>
      <c r="J57" s="230"/>
      <c r="K57" s="150">
        <v>0</v>
      </c>
      <c r="L57" s="230"/>
      <c r="M57" s="226">
        <v>0</v>
      </c>
      <c r="N57" s="152"/>
      <c r="O57" s="203">
        <v>0</v>
      </c>
      <c r="P57" s="181">
        <v>49</v>
      </c>
      <c r="Q57" s="38">
        <f t="shared" si="6"/>
        <v>0</v>
      </c>
      <c r="R57" s="47">
        <f t="shared" si="7"/>
        <v>0</v>
      </c>
      <c r="S57" s="7">
        <f t="shared" si="8"/>
        <v>0</v>
      </c>
    </row>
    <row r="58" spans="1:19" s="60" customFormat="1" ht="13.5" customHeight="1">
      <c r="A58" s="69">
        <f t="shared" si="4"/>
        <v>55</v>
      </c>
      <c r="B58" s="49" t="s">
        <v>94</v>
      </c>
      <c r="C58" s="70">
        <v>1999</v>
      </c>
      <c r="D58" s="42"/>
      <c r="E58" s="149"/>
      <c r="F58" s="150">
        <v>0</v>
      </c>
      <c r="G58" s="42"/>
      <c r="H58" s="151"/>
      <c r="I58" s="150">
        <v>0</v>
      </c>
      <c r="J58" s="34"/>
      <c r="K58" s="159">
        <v>0</v>
      </c>
      <c r="L58" s="34"/>
      <c r="M58" s="160">
        <v>0</v>
      </c>
      <c r="N58" s="61">
        <v>64</v>
      </c>
      <c r="O58" s="202">
        <f>IF(N58=1,60,)+IF(N58=2,55,)+IF(N58=3,50,)+IF(N58=4,44,)+IF(N58=5,43,)+IF(N58=6,42,)+IF(N58=7,41,)+IF(N58=8,40,)+IF(N58=9,39,)+IF(N58=10,38,)+IF(N58=11,34,)+IF(N58=12,33,)+IF(N58=13,32,)+IF(N58=14,31,)+IF(N58=15,30,)+IF(N58=16,29,)+IF(N58=17,28,)+IF(N58=18,27,)+IF(N58=19,26,)+IF(N58=20,25,)+IF(N58=21,24,)+IF(N58=22,23,)+IF(N58=23,22,)+IF(N58=24,24,)+IF(N58=25,20,)+IF(N58=26,19,)+IF(N58=27,18,)+IF(N58=28,17,)+IF(N58=29,16,)+IF(N58=30,15,)+IF(N58=31,14,)+IF(N58=32,13,)+IF(N58=33,12,)+IF(N58=33,12,)+IF(N58=34,11,)+IF(N58=35,10,)+IF(N58=36,9,)+IF(N58=37,8,)+IF(N58=38,7,)+IF(N58=39,6,)+IF(N58=40,5,)+IF(N58=41,2,)</f>
        <v>0</v>
      </c>
      <c r="P58" s="181">
        <v>50</v>
      </c>
      <c r="Q58" s="38">
        <f t="shared" si="6"/>
        <v>0</v>
      </c>
      <c r="R58" s="47">
        <f t="shared" si="7"/>
        <v>0</v>
      </c>
      <c r="S58" s="7">
        <f t="shared" si="8"/>
        <v>0</v>
      </c>
    </row>
    <row r="59" spans="1:19" s="60" customFormat="1" ht="13.5" customHeight="1">
      <c r="A59" s="69">
        <f t="shared" si="4"/>
        <v>56</v>
      </c>
      <c r="B59" s="49" t="s">
        <v>127</v>
      </c>
      <c r="C59" s="70">
        <v>1998</v>
      </c>
      <c r="D59" s="42"/>
      <c r="E59" s="149"/>
      <c r="F59" s="150">
        <v>0</v>
      </c>
      <c r="G59" s="42"/>
      <c r="H59" s="151"/>
      <c r="I59" s="150">
        <v>0</v>
      </c>
      <c r="J59" s="34"/>
      <c r="K59" s="159">
        <v>0</v>
      </c>
      <c r="L59" s="34"/>
      <c r="M59" s="160">
        <v>0</v>
      </c>
      <c r="N59" s="61">
        <v>59</v>
      </c>
      <c r="O59" s="202">
        <f>IF(N59=1,60,)+IF(N59=2,55,)+IF(N59=3,50,)+IF(N59=4,44,)+IF(N59=5,43,)+IF(N59=6,42,)+IF(N59=7,41,)+IF(N59=8,40,)+IF(N59=9,39,)+IF(N59=10,38,)+IF(N59=11,34,)+IF(N59=12,33,)+IF(N59=13,32,)+IF(N59=14,31,)+IF(N59=15,30,)+IF(N59=16,29,)+IF(N59=17,28,)+IF(N59=18,27,)+IF(N59=19,26,)+IF(N59=20,25,)+IF(N59=21,24,)+IF(N59=22,23,)+IF(N59=23,22,)+IF(N59=24,24,)+IF(N59=25,20,)+IF(N59=26,19,)+IF(N59=27,18,)+IF(N59=28,17,)+IF(N59=29,16,)+IF(N59=30,15,)+IF(N59=31,14,)+IF(N59=32,13,)+IF(N59=33,12,)+IF(N59=33,12,)+IF(N59=34,11,)+IF(N59=35,10,)+IF(N59=36,9,)+IF(N59=37,8,)+IF(N59=38,7,)+IF(N59=39,6,)+IF(N59=40,5,)+IF(N59=41,2,)</f>
        <v>0</v>
      </c>
      <c r="P59" s="181">
        <v>51</v>
      </c>
      <c r="Q59" s="38">
        <f t="shared" si="6"/>
        <v>0</v>
      </c>
      <c r="R59" s="47">
        <f t="shared" si="7"/>
        <v>0</v>
      </c>
      <c r="S59" s="7">
        <f t="shared" si="8"/>
        <v>0</v>
      </c>
    </row>
    <row r="60" spans="1:19" s="60" customFormat="1" ht="13.5" customHeight="1">
      <c r="A60" s="69">
        <f t="shared" si="4"/>
        <v>57</v>
      </c>
      <c r="B60" s="49" t="s">
        <v>125</v>
      </c>
      <c r="C60" s="70">
        <v>1999</v>
      </c>
      <c r="D60" s="42"/>
      <c r="E60" s="149"/>
      <c r="F60" s="150">
        <v>0</v>
      </c>
      <c r="G60" s="42"/>
      <c r="H60" s="151"/>
      <c r="I60" s="150">
        <v>0</v>
      </c>
      <c r="J60" s="34"/>
      <c r="K60" s="159">
        <v>0</v>
      </c>
      <c r="L60" s="34"/>
      <c r="M60" s="160">
        <v>0</v>
      </c>
      <c r="N60" s="61">
        <v>57</v>
      </c>
      <c r="O60" s="202">
        <f>IF(N60=1,60,)+IF(N60=2,55,)+IF(N60=3,50,)+IF(N60=4,44,)+IF(N60=5,43,)+IF(N60=6,42,)+IF(N60=7,41,)+IF(N60=8,40,)+IF(N60=9,39,)+IF(N60=10,38,)+IF(N60=11,34,)+IF(N60=12,33,)+IF(N60=13,32,)+IF(N60=14,31,)+IF(N60=15,30,)+IF(N60=16,29,)+IF(N60=17,28,)+IF(N60=18,27,)+IF(N60=19,26,)+IF(N60=20,25,)+IF(N60=21,24,)+IF(N60=22,23,)+IF(N60=23,22,)+IF(N60=24,24,)+IF(N60=25,20,)+IF(N60=26,19,)+IF(N60=27,18,)+IF(N60=28,17,)+IF(N60=29,16,)+IF(N60=30,15,)+IF(N60=31,14,)+IF(N60=32,13,)+IF(N60=33,12,)+IF(N60=33,12,)+IF(N60=34,11,)+IF(N60=35,10,)+IF(N60=36,9,)+IF(N60=37,8,)+IF(N60=38,7,)+IF(N60=39,6,)+IF(N60=40,5,)+IF(N60=41,2,)</f>
        <v>0</v>
      </c>
      <c r="P60" s="181">
        <v>53</v>
      </c>
      <c r="Q60" s="38">
        <f t="shared" si="6"/>
        <v>0</v>
      </c>
      <c r="R60" s="47">
        <f t="shared" si="7"/>
        <v>0</v>
      </c>
      <c r="S60" s="7">
        <f t="shared" si="8"/>
        <v>0</v>
      </c>
    </row>
    <row r="61" spans="1:19" s="60" customFormat="1" ht="13.5" customHeight="1">
      <c r="A61" s="69">
        <f t="shared" si="4"/>
        <v>58</v>
      </c>
      <c r="B61" s="49" t="s">
        <v>180</v>
      </c>
      <c r="C61" s="70">
        <v>1997</v>
      </c>
      <c r="D61" s="42"/>
      <c r="E61" s="149"/>
      <c r="F61" s="150">
        <v>0</v>
      </c>
      <c r="G61" s="42"/>
      <c r="H61" s="151"/>
      <c r="I61" s="150">
        <v>0</v>
      </c>
      <c r="J61" s="230"/>
      <c r="K61" s="150">
        <v>0</v>
      </c>
      <c r="L61" s="230"/>
      <c r="M61" s="226">
        <v>0</v>
      </c>
      <c r="N61" s="152"/>
      <c r="O61" s="203">
        <v>0</v>
      </c>
      <c r="P61" s="181">
        <v>54</v>
      </c>
      <c r="Q61" s="38">
        <f t="shared" si="6"/>
        <v>0</v>
      </c>
      <c r="R61" s="47">
        <f t="shared" si="7"/>
        <v>0</v>
      </c>
      <c r="S61" s="7">
        <f t="shared" si="8"/>
        <v>0</v>
      </c>
    </row>
    <row r="62" spans="1:19" s="60" customFormat="1" ht="13.5" customHeight="1">
      <c r="A62" s="69">
        <f t="shared" si="4"/>
        <v>59</v>
      </c>
      <c r="B62" s="49" t="s">
        <v>187</v>
      </c>
      <c r="C62" s="70">
        <v>1998</v>
      </c>
      <c r="D62" s="42"/>
      <c r="E62" s="149"/>
      <c r="F62" s="150">
        <v>0</v>
      </c>
      <c r="G62" s="42"/>
      <c r="H62" s="151"/>
      <c r="I62" s="150">
        <v>0</v>
      </c>
      <c r="J62" s="230"/>
      <c r="K62" s="150">
        <v>0</v>
      </c>
      <c r="L62" s="230"/>
      <c r="M62" s="226">
        <v>0</v>
      </c>
      <c r="N62" s="152"/>
      <c r="O62" s="203">
        <v>0</v>
      </c>
      <c r="P62" s="181">
        <v>55</v>
      </c>
      <c r="Q62" s="38">
        <f t="shared" si="6"/>
        <v>0</v>
      </c>
      <c r="R62" s="47">
        <f t="shared" si="7"/>
        <v>0</v>
      </c>
      <c r="S62" s="7">
        <f t="shared" si="8"/>
        <v>0</v>
      </c>
    </row>
    <row r="63" spans="1:19" s="60" customFormat="1" ht="13.5" customHeight="1">
      <c r="A63" s="69">
        <f t="shared" si="4"/>
        <v>60</v>
      </c>
      <c r="B63" s="49" t="s">
        <v>132</v>
      </c>
      <c r="C63" s="70">
        <v>1999</v>
      </c>
      <c r="D63" s="42"/>
      <c r="E63" s="149"/>
      <c r="F63" s="150">
        <v>0</v>
      </c>
      <c r="G63" s="42"/>
      <c r="H63" s="151"/>
      <c r="I63" s="150">
        <v>0</v>
      </c>
      <c r="J63" s="34"/>
      <c r="K63" s="159">
        <v>0</v>
      </c>
      <c r="L63" s="34"/>
      <c r="M63" s="160">
        <v>0</v>
      </c>
      <c r="N63" s="178">
        <v>66</v>
      </c>
      <c r="O63" s="204">
        <f>IF(N63=1,60,)+IF(N63=2,55,)+IF(N63=3,50,)+IF(N63=4,44,)+IF(N63=5,43,)+IF(N63=6,42,)+IF(N63=7,41,)+IF(N63=8,40,)+IF(N63=9,39,)+IF(N63=10,38,)+IF(N63=11,34,)+IF(N63=12,33,)+IF(N63=13,32,)+IF(N63=14,31,)+IF(N63=15,30,)+IF(N63=16,29,)+IF(N63=17,28,)+IF(N63=18,27,)+IF(N63=19,26,)+IF(N63=20,25,)+IF(N63=21,24,)+IF(N63=22,23,)+IF(N63=23,22,)+IF(N63=24,24,)+IF(N63=25,20,)+IF(N63=26,19,)+IF(N63=27,18,)+IF(N63=28,17,)+IF(N63=29,16,)+IF(N63=30,15,)+IF(N63=31,14,)+IF(N63=32,13,)+IF(N63=33,12,)+IF(N63=33,12,)+IF(N63=34,11,)+IF(N63=35,10,)+IF(N63=36,9,)+IF(N63=37,8,)+IF(N63=38,7,)+IF(N63=39,6,)+IF(N63=40,5,)+IF(N63=41,2,)</f>
        <v>0</v>
      </c>
      <c r="P63" s="181">
        <v>56</v>
      </c>
      <c r="Q63" s="38">
        <f t="shared" si="6"/>
        <v>0</v>
      </c>
      <c r="R63" s="47">
        <f t="shared" si="7"/>
        <v>0</v>
      </c>
      <c r="S63" s="7">
        <f t="shared" si="8"/>
        <v>0</v>
      </c>
    </row>
    <row r="64" spans="1:19" s="60" customFormat="1" ht="13.5" customHeight="1">
      <c r="A64" s="69">
        <f t="shared" si="4"/>
        <v>61</v>
      </c>
      <c r="B64" s="49" t="s">
        <v>134</v>
      </c>
      <c r="C64" s="70">
        <v>1998</v>
      </c>
      <c r="D64" s="42"/>
      <c r="E64" s="149"/>
      <c r="F64" s="150">
        <v>0</v>
      </c>
      <c r="G64" s="42"/>
      <c r="H64" s="151"/>
      <c r="I64" s="150">
        <v>0</v>
      </c>
      <c r="J64" s="34"/>
      <c r="K64" s="159">
        <v>0</v>
      </c>
      <c r="L64" s="34"/>
      <c r="M64" s="160">
        <v>0</v>
      </c>
      <c r="N64" s="178">
        <v>66</v>
      </c>
      <c r="O64" s="204">
        <f>IF(N64=1,60,)+IF(N64=2,55,)+IF(N64=3,50,)+IF(N64=4,44,)+IF(N64=5,43,)+IF(N64=6,42,)+IF(N64=7,41,)+IF(N64=8,40,)+IF(N64=9,39,)+IF(N64=10,38,)+IF(N64=11,34,)+IF(N64=12,33,)+IF(N64=13,32,)+IF(N64=14,31,)+IF(N64=15,30,)+IF(N64=16,29,)+IF(N64=17,28,)+IF(N64=18,27,)+IF(N64=19,26,)+IF(N64=20,25,)+IF(N64=21,24,)+IF(N64=22,23,)+IF(N64=23,22,)+IF(N64=24,24,)+IF(N64=25,20,)+IF(N64=26,19,)+IF(N64=27,18,)+IF(N64=28,17,)+IF(N64=29,16,)+IF(N64=30,15,)+IF(N64=31,14,)+IF(N64=32,13,)+IF(N64=33,12,)+IF(N64=33,12,)+IF(N64=34,11,)+IF(N64=35,10,)+IF(N64=36,9,)+IF(N64=37,8,)+IF(N64=38,7,)+IF(N64=39,6,)+IF(N64=40,5,)+IF(N64=41,2,)</f>
        <v>0</v>
      </c>
      <c r="P64" s="181">
        <v>57</v>
      </c>
      <c r="Q64" s="38">
        <f t="shared" si="6"/>
        <v>0</v>
      </c>
      <c r="R64" s="47">
        <f t="shared" si="7"/>
        <v>0</v>
      </c>
      <c r="S64" s="7">
        <f t="shared" si="8"/>
        <v>0</v>
      </c>
    </row>
    <row r="65" spans="1:19" s="60" customFormat="1" ht="13.5" customHeight="1">
      <c r="A65" s="69">
        <f t="shared" si="4"/>
        <v>62</v>
      </c>
      <c r="B65" s="49" t="s">
        <v>115</v>
      </c>
      <c r="C65" s="70">
        <v>1996</v>
      </c>
      <c r="D65" s="42"/>
      <c r="E65" s="149"/>
      <c r="F65" s="150">
        <v>0</v>
      </c>
      <c r="G65" s="42"/>
      <c r="H65" s="151"/>
      <c r="I65" s="150">
        <v>0</v>
      </c>
      <c r="J65" s="230"/>
      <c r="K65" s="150">
        <v>0</v>
      </c>
      <c r="L65" s="230"/>
      <c r="M65" s="226">
        <v>0</v>
      </c>
      <c r="N65" s="178">
        <v>42</v>
      </c>
      <c r="O65" s="204">
        <v>0</v>
      </c>
      <c r="P65" s="181">
        <v>57</v>
      </c>
      <c r="Q65" s="38">
        <f t="shared" si="6"/>
        <v>0</v>
      </c>
      <c r="R65" s="47">
        <f t="shared" si="7"/>
        <v>0</v>
      </c>
      <c r="S65" s="7">
        <f t="shared" si="8"/>
        <v>0</v>
      </c>
    </row>
    <row r="66" spans="1:19" s="60" customFormat="1" ht="13.5" customHeight="1">
      <c r="A66" s="69">
        <f t="shared" si="4"/>
        <v>63</v>
      </c>
      <c r="B66" s="49" t="s">
        <v>126</v>
      </c>
      <c r="C66" s="70">
        <v>1999</v>
      </c>
      <c r="D66" s="42"/>
      <c r="E66" s="149"/>
      <c r="F66" s="150">
        <v>0</v>
      </c>
      <c r="G66" s="42"/>
      <c r="H66" s="151"/>
      <c r="I66" s="150">
        <v>0</v>
      </c>
      <c r="J66" s="34"/>
      <c r="K66" s="159">
        <v>0</v>
      </c>
      <c r="L66" s="34"/>
      <c r="M66" s="160">
        <v>0</v>
      </c>
      <c r="N66" s="61">
        <v>58</v>
      </c>
      <c r="O66" s="202">
        <f aca="true" t="shared" si="9" ref="O66:O77">IF(N66=1,60,)+IF(N66=2,55,)+IF(N66=3,50,)+IF(N66=4,44,)+IF(N66=5,43,)+IF(N66=6,42,)+IF(N66=7,41,)+IF(N66=8,40,)+IF(N66=9,39,)+IF(N66=10,38,)+IF(N66=11,34,)+IF(N66=12,33,)+IF(N66=13,32,)+IF(N66=14,31,)+IF(N66=15,30,)+IF(N66=16,29,)+IF(N66=17,28,)+IF(N66=18,27,)+IF(N66=19,26,)+IF(N66=20,25,)+IF(N66=21,24,)+IF(N66=22,23,)+IF(N66=23,22,)+IF(N66=24,24,)+IF(N66=25,20,)+IF(N66=26,19,)+IF(N66=27,18,)+IF(N66=28,17,)+IF(N66=29,16,)+IF(N66=30,15,)+IF(N66=31,14,)+IF(N66=32,13,)+IF(N66=33,12,)+IF(N66=33,12,)+IF(N66=34,11,)+IF(N66=35,10,)+IF(N66=36,9,)+IF(N66=37,8,)+IF(N66=38,7,)+IF(N66=39,6,)+IF(N66=40,5,)+IF(N66=41,2,)</f>
        <v>0</v>
      </c>
      <c r="P66" s="157"/>
      <c r="Q66" s="183">
        <f t="shared" si="6"/>
        <v>0</v>
      </c>
      <c r="R66" s="47">
        <f t="shared" si="7"/>
        <v>0</v>
      </c>
      <c r="S66" s="7">
        <f t="shared" si="8"/>
        <v>0</v>
      </c>
    </row>
    <row r="67" spans="1:19" s="60" customFormat="1" ht="13.5" customHeight="1">
      <c r="A67" s="69">
        <f t="shared" si="4"/>
        <v>64</v>
      </c>
      <c r="B67" s="49" t="s">
        <v>128</v>
      </c>
      <c r="C67" s="70">
        <v>2000</v>
      </c>
      <c r="D67" s="42"/>
      <c r="E67" s="149"/>
      <c r="F67" s="150">
        <v>0</v>
      </c>
      <c r="G67" s="42"/>
      <c r="H67" s="151"/>
      <c r="I67" s="150">
        <v>0</v>
      </c>
      <c r="J67" s="34"/>
      <c r="K67" s="159">
        <v>0</v>
      </c>
      <c r="L67" s="34"/>
      <c r="M67" s="160">
        <v>0</v>
      </c>
      <c r="N67" s="61">
        <v>60</v>
      </c>
      <c r="O67" s="202">
        <f t="shared" si="9"/>
        <v>0</v>
      </c>
      <c r="P67" s="157"/>
      <c r="Q67" s="183">
        <f t="shared" si="6"/>
        <v>0</v>
      </c>
      <c r="R67" s="47">
        <f t="shared" si="7"/>
        <v>0</v>
      </c>
      <c r="S67" s="7">
        <f t="shared" si="8"/>
        <v>0</v>
      </c>
    </row>
    <row r="68" spans="1:19" s="60" customFormat="1" ht="13.5" customHeight="1">
      <c r="A68" s="69">
        <f t="shared" si="4"/>
        <v>65</v>
      </c>
      <c r="B68" s="49" t="s">
        <v>124</v>
      </c>
      <c r="C68" s="70">
        <v>2000</v>
      </c>
      <c r="D68" s="42"/>
      <c r="E68" s="149"/>
      <c r="F68" s="150">
        <v>0</v>
      </c>
      <c r="G68" s="42"/>
      <c r="H68" s="151"/>
      <c r="I68" s="150">
        <v>0</v>
      </c>
      <c r="J68" s="34"/>
      <c r="K68" s="159">
        <v>0</v>
      </c>
      <c r="L68" s="34"/>
      <c r="M68" s="160">
        <v>0</v>
      </c>
      <c r="N68" s="61">
        <v>55</v>
      </c>
      <c r="O68" s="202">
        <f t="shared" si="9"/>
        <v>0</v>
      </c>
      <c r="P68" s="157"/>
      <c r="Q68" s="183">
        <f aca="true" t="shared" si="10" ref="Q68:Q77">IF(P68=1,60,)+IF(P68=2,55,)+IF(P68=3,50,)+IF(P68=4,46,)+IF(P68=5,44,)+IF(P68=6,42,)+IF(P68=7,40,)+IF(P68=8,38,)+IF(P68=9,36,)+IF(P68=10,34,)+IF(P68=11,32,)+IF(P68=12,31,)+IF(P68=13,30,)+IF(P68=14,29,)+IF(P68=15,28,)+IF(P68=16,27,)+IF(P68=17,26,)+IF(P68=18,25,)+IF(P68=19,24,)+IF(P68=20,23,)+IF(P68=21,22,)+IF(P68=22,21,)+IF(P68=23,19,)+IF(P68=24,17,)+IF(P68=25,15,)+IF(P68=26,13,)+IF(P68=27,11,)+IF(P68=28,9,)+IF(P68=29,7,)+IF(P68=30,5,)+IF(P68&gt;30,2,)*IF(P68&gt;41,0,1)</f>
        <v>0</v>
      </c>
      <c r="R68" s="47">
        <f aca="true" t="shared" si="11" ref="R68:R77">F68+I68+K68+M68+O68+Q68</f>
        <v>0</v>
      </c>
      <c r="S68" s="7">
        <f aca="true" t="shared" si="12" ref="S68:S77">R68-MIN(F68,I68,K68,M68,O68,Q68)</f>
        <v>0</v>
      </c>
    </row>
    <row r="69" spans="1:19" s="60" customFormat="1" ht="13.5" customHeight="1">
      <c r="A69" s="69">
        <f aca="true" t="shared" si="13" ref="A69:A77">A68+1</f>
        <v>66</v>
      </c>
      <c r="B69" s="49" t="s">
        <v>73</v>
      </c>
      <c r="C69" s="70">
        <v>1998</v>
      </c>
      <c r="D69" s="31"/>
      <c r="E69" s="120"/>
      <c r="F69" s="159">
        <v>0</v>
      </c>
      <c r="G69" s="34"/>
      <c r="H69" s="107"/>
      <c r="I69" s="159">
        <v>0</v>
      </c>
      <c r="J69" s="42" t="s">
        <v>41</v>
      </c>
      <c r="K69" s="150">
        <v>0</v>
      </c>
      <c r="L69" s="42" t="s">
        <v>41</v>
      </c>
      <c r="M69" s="226">
        <v>0</v>
      </c>
      <c r="N69" s="152"/>
      <c r="O69" s="203">
        <f t="shared" si="9"/>
        <v>0</v>
      </c>
      <c r="P69" s="157"/>
      <c r="Q69" s="183">
        <f t="shared" si="10"/>
        <v>0</v>
      </c>
      <c r="R69" s="47">
        <f t="shared" si="11"/>
        <v>0</v>
      </c>
      <c r="S69" s="7">
        <f t="shared" si="12"/>
        <v>0</v>
      </c>
    </row>
    <row r="70" spans="1:19" s="60" customFormat="1" ht="13.5" customHeight="1">
      <c r="A70" s="69">
        <f t="shared" si="13"/>
        <v>67</v>
      </c>
      <c r="B70" s="49" t="s">
        <v>129</v>
      </c>
      <c r="C70" s="70">
        <v>1999</v>
      </c>
      <c r="D70" s="42"/>
      <c r="E70" s="149"/>
      <c r="F70" s="150">
        <v>0</v>
      </c>
      <c r="G70" s="42"/>
      <c r="H70" s="151"/>
      <c r="I70" s="150">
        <v>0</v>
      </c>
      <c r="J70" s="34"/>
      <c r="K70" s="159">
        <v>0</v>
      </c>
      <c r="L70" s="34"/>
      <c r="M70" s="160">
        <v>0</v>
      </c>
      <c r="N70" s="61">
        <v>62</v>
      </c>
      <c r="O70" s="202">
        <f t="shared" si="9"/>
        <v>0</v>
      </c>
      <c r="P70" s="157"/>
      <c r="Q70" s="183">
        <f t="shared" si="10"/>
        <v>0</v>
      </c>
      <c r="R70" s="47">
        <f t="shared" si="11"/>
        <v>0</v>
      </c>
      <c r="S70" s="7">
        <f t="shared" si="12"/>
        <v>0</v>
      </c>
    </row>
    <row r="71" spans="1:19" s="60" customFormat="1" ht="13.5" customHeight="1">
      <c r="A71" s="69">
        <f t="shared" si="13"/>
        <v>68</v>
      </c>
      <c r="B71" s="49" t="s">
        <v>122</v>
      </c>
      <c r="C71" s="70">
        <v>2000</v>
      </c>
      <c r="D71" s="42"/>
      <c r="E71" s="149"/>
      <c r="F71" s="150">
        <v>0</v>
      </c>
      <c r="G71" s="42"/>
      <c r="H71" s="151"/>
      <c r="I71" s="150">
        <v>0</v>
      </c>
      <c r="J71" s="34"/>
      <c r="K71" s="159">
        <v>0</v>
      </c>
      <c r="L71" s="34"/>
      <c r="M71" s="160">
        <v>0</v>
      </c>
      <c r="N71" s="61">
        <v>53</v>
      </c>
      <c r="O71" s="202">
        <f t="shared" si="9"/>
        <v>0</v>
      </c>
      <c r="P71" s="157"/>
      <c r="Q71" s="183">
        <f t="shared" si="10"/>
        <v>0</v>
      </c>
      <c r="R71" s="47">
        <f t="shared" si="11"/>
        <v>0</v>
      </c>
      <c r="S71" s="7">
        <f t="shared" si="12"/>
        <v>0</v>
      </c>
    </row>
    <row r="72" spans="1:19" s="60" customFormat="1" ht="13.5" customHeight="1">
      <c r="A72" s="69">
        <f t="shared" si="13"/>
        <v>69</v>
      </c>
      <c r="B72" s="49" t="s">
        <v>130</v>
      </c>
      <c r="C72" s="70">
        <v>2000</v>
      </c>
      <c r="D72" s="42"/>
      <c r="E72" s="149"/>
      <c r="F72" s="150">
        <v>0</v>
      </c>
      <c r="G72" s="42"/>
      <c r="H72" s="151"/>
      <c r="I72" s="150">
        <v>0</v>
      </c>
      <c r="J72" s="34"/>
      <c r="K72" s="159">
        <v>0</v>
      </c>
      <c r="L72" s="34"/>
      <c r="M72" s="160">
        <v>0</v>
      </c>
      <c r="N72" s="61">
        <v>63</v>
      </c>
      <c r="O72" s="202">
        <f t="shared" si="9"/>
        <v>0</v>
      </c>
      <c r="P72" s="157"/>
      <c r="Q72" s="183">
        <f t="shared" si="10"/>
        <v>0</v>
      </c>
      <c r="R72" s="47">
        <f t="shared" si="11"/>
        <v>0</v>
      </c>
      <c r="S72" s="7">
        <f t="shared" si="12"/>
        <v>0</v>
      </c>
    </row>
    <row r="73" spans="1:19" s="60" customFormat="1" ht="13.5" customHeight="1">
      <c r="A73" s="69">
        <f t="shared" si="13"/>
        <v>70</v>
      </c>
      <c r="B73" s="49" t="s">
        <v>131</v>
      </c>
      <c r="C73" s="70">
        <v>2000</v>
      </c>
      <c r="D73" s="42"/>
      <c r="E73" s="149"/>
      <c r="F73" s="150">
        <v>0</v>
      </c>
      <c r="G73" s="42"/>
      <c r="H73" s="151"/>
      <c r="I73" s="150">
        <v>0</v>
      </c>
      <c r="J73" s="34"/>
      <c r="K73" s="159">
        <v>0</v>
      </c>
      <c r="L73" s="34"/>
      <c r="M73" s="160">
        <v>0</v>
      </c>
      <c r="N73" s="61">
        <v>65</v>
      </c>
      <c r="O73" s="202">
        <f t="shared" si="9"/>
        <v>0</v>
      </c>
      <c r="P73" s="157"/>
      <c r="Q73" s="183">
        <f t="shared" si="10"/>
        <v>0</v>
      </c>
      <c r="R73" s="47">
        <f t="shared" si="11"/>
        <v>0</v>
      </c>
      <c r="S73" s="7">
        <f t="shared" si="12"/>
        <v>0</v>
      </c>
    </row>
    <row r="74" spans="1:19" s="60" customFormat="1" ht="13.5" customHeight="1">
      <c r="A74" s="69">
        <f t="shared" si="13"/>
        <v>71</v>
      </c>
      <c r="B74" s="49" t="s">
        <v>133</v>
      </c>
      <c r="C74" s="70">
        <v>1999</v>
      </c>
      <c r="D74" s="42"/>
      <c r="E74" s="149"/>
      <c r="F74" s="150">
        <v>0</v>
      </c>
      <c r="G74" s="42"/>
      <c r="H74" s="151"/>
      <c r="I74" s="150">
        <v>0</v>
      </c>
      <c r="J74" s="34"/>
      <c r="K74" s="159">
        <v>0</v>
      </c>
      <c r="L74" s="34"/>
      <c r="M74" s="160">
        <v>0</v>
      </c>
      <c r="N74" s="178">
        <v>66</v>
      </c>
      <c r="O74" s="204">
        <f t="shared" si="9"/>
        <v>0</v>
      </c>
      <c r="P74" s="157"/>
      <c r="Q74" s="183">
        <f t="shared" si="10"/>
        <v>0</v>
      </c>
      <c r="R74" s="47">
        <f t="shared" si="11"/>
        <v>0</v>
      </c>
      <c r="S74" s="7">
        <f t="shared" si="12"/>
        <v>0</v>
      </c>
    </row>
    <row r="75" spans="1:19" s="60" customFormat="1" ht="13.5" customHeight="1">
      <c r="A75" s="69">
        <f t="shared" si="13"/>
        <v>72</v>
      </c>
      <c r="B75" s="49" t="s">
        <v>117</v>
      </c>
      <c r="C75" s="70">
        <v>2000</v>
      </c>
      <c r="D75" s="42"/>
      <c r="E75" s="149"/>
      <c r="F75" s="150">
        <v>0</v>
      </c>
      <c r="G75" s="42"/>
      <c r="H75" s="151"/>
      <c r="I75" s="150">
        <v>0</v>
      </c>
      <c r="J75" s="34"/>
      <c r="K75" s="159">
        <v>0</v>
      </c>
      <c r="L75" s="34"/>
      <c r="M75" s="160">
        <v>0</v>
      </c>
      <c r="N75" s="61">
        <v>46</v>
      </c>
      <c r="O75" s="202">
        <f t="shared" si="9"/>
        <v>0</v>
      </c>
      <c r="P75" s="157"/>
      <c r="Q75" s="183">
        <f t="shared" si="10"/>
        <v>0</v>
      </c>
      <c r="R75" s="47">
        <f t="shared" si="11"/>
        <v>0</v>
      </c>
      <c r="S75" s="7">
        <f t="shared" si="12"/>
        <v>0</v>
      </c>
    </row>
    <row r="76" spans="1:19" s="60" customFormat="1" ht="13.5" customHeight="1">
      <c r="A76" s="69">
        <f t="shared" si="13"/>
        <v>73</v>
      </c>
      <c r="B76" s="49" t="s">
        <v>81</v>
      </c>
      <c r="C76" s="70">
        <v>1999</v>
      </c>
      <c r="D76" s="31"/>
      <c r="E76" s="120"/>
      <c r="F76" s="159">
        <v>0</v>
      </c>
      <c r="G76" s="34"/>
      <c r="H76" s="107"/>
      <c r="I76" s="159">
        <v>0</v>
      </c>
      <c r="J76" s="230"/>
      <c r="K76" s="150">
        <v>0</v>
      </c>
      <c r="L76" s="42" t="s">
        <v>41</v>
      </c>
      <c r="M76" s="226">
        <v>0</v>
      </c>
      <c r="N76" s="152"/>
      <c r="O76" s="203">
        <f t="shared" si="9"/>
        <v>0</v>
      </c>
      <c r="P76" s="157"/>
      <c r="Q76" s="183">
        <f t="shared" si="10"/>
        <v>0</v>
      </c>
      <c r="R76" s="47">
        <f t="shared" si="11"/>
        <v>0</v>
      </c>
      <c r="S76" s="7">
        <f t="shared" si="12"/>
        <v>0</v>
      </c>
    </row>
    <row r="77" spans="1:19" s="60" customFormat="1" ht="13.5" customHeight="1">
      <c r="A77" s="69">
        <f t="shared" si="13"/>
        <v>74</v>
      </c>
      <c r="B77" s="49" t="s">
        <v>121</v>
      </c>
      <c r="C77" s="70">
        <v>2000</v>
      </c>
      <c r="D77" s="42"/>
      <c r="E77" s="149"/>
      <c r="F77" s="150">
        <v>0</v>
      </c>
      <c r="G77" s="42"/>
      <c r="H77" s="151"/>
      <c r="I77" s="150">
        <v>0</v>
      </c>
      <c r="J77" s="34"/>
      <c r="K77" s="159">
        <v>0</v>
      </c>
      <c r="L77" s="34"/>
      <c r="M77" s="160">
        <v>0</v>
      </c>
      <c r="N77" s="61">
        <v>52</v>
      </c>
      <c r="O77" s="202">
        <f t="shared" si="9"/>
        <v>0</v>
      </c>
      <c r="P77" s="157"/>
      <c r="Q77" s="183">
        <f t="shared" si="10"/>
        <v>0</v>
      </c>
      <c r="R77" s="47">
        <f t="shared" si="11"/>
        <v>0</v>
      </c>
      <c r="S77" s="7">
        <f t="shared" si="12"/>
        <v>0</v>
      </c>
    </row>
  </sheetData>
  <sheetProtection/>
  <mergeCells count="7">
    <mergeCell ref="A1:Q1"/>
    <mergeCell ref="P2:Q2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"/>
  <sheetViews>
    <sheetView zoomScale="85" zoomScaleNormal="85" zoomScalePageLayoutView="130" workbookViewId="0" topLeftCell="A1">
      <selection activeCell="P5" sqref="P5"/>
    </sheetView>
  </sheetViews>
  <sheetFormatPr defaultColWidth="9.00390625" defaultRowHeight="12.75"/>
  <cols>
    <col min="1" max="1" width="7.25390625" style="1" customWidth="1"/>
    <col min="2" max="2" width="18.875" style="1" customWidth="1"/>
    <col min="3" max="3" width="6.75390625" style="1" customWidth="1"/>
    <col min="4" max="4" width="5.625" style="1" customWidth="1"/>
    <col min="5" max="5" width="5.75390625" style="1" customWidth="1"/>
    <col min="6" max="6" width="5.625" style="1" customWidth="1"/>
    <col min="7" max="7" width="5.75390625" style="1" customWidth="1"/>
    <col min="8" max="8" width="7.25390625" style="1" customWidth="1"/>
    <col min="9" max="9" width="8.875" style="1" customWidth="1"/>
    <col min="10" max="11" width="8.125" style="1" customWidth="1"/>
    <col min="12" max="12" width="15.00390625" style="10" hidden="1" customWidth="1"/>
    <col min="13" max="13" width="13.00390625" style="10" customWidth="1"/>
    <col min="14" max="16384" width="9.125" style="1" customWidth="1"/>
  </cols>
  <sheetData>
    <row r="1" spans="1:11" s="11" customFormat="1" ht="21.75" customHeight="1" thickBot="1">
      <c r="A1" s="270" t="s">
        <v>192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2" ht="39" customHeight="1" thickBot="1">
      <c r="A2" s="4"/>
      <c r="B2" s="3"/>
      <c r="C2" s="3"/>
      <c r="D2" s="261" t="s">
        <v>60</v>
      </c>
      <c r="E2" s="262"/>
      <c r="F2" s="261" t="s">
        <v>59</v>
      </c>
      <c r="G2" s="262"/>
      <c r="H2" s="263" t="s">
        <v>185</v>
      </c>
      <c r="I2" s="264"/>
      <c r="J2" s="263" t="s">
        <v>184</v>
      </c>
      <c r="K2" s="264"/>
      <c r="L2" s="147"/>
    </row>
    <row r="3" spans="1:13" ht="39" thickBot="1">
      <c r="A3" s="67" t="s">
        <v>3</v>
      </c>
      <c r="B3" s="67" t="s">
        <v>4</v>
      </c>
      <c r="C3" s="23" t="s">
        <v>30</v>
      </c>
      <c r="D3" s="9" t="s">
        <v>5</v>
      </c>
      <c r="E3" s="25" t="s">
        <v>6</v>
      </c>
      <c r="F3" s="8" t="s">
        <v>5</v>
      </c>
      <c r="G3" s="25" t="s">
        <v>6</v>
      </c>
      <c r="H3" s="8" t="s">
        <v>5</v>
      </c>
      <c r="I3" s="14" t="s">
        <v>6</v>
      </c>
      <c r="J3" s="131" t="s">
        <v>5</v>
      </c>
      <c r="K3" s="133" t="s">
        <v>6</v>
      </c>
      <c r="L3" s="240" t="s">
        <v>0</v>
      </c>
      <c r="M3" s="225" t="s">
        <v>105</v>
      </c>
    </row>
    <row r="4" spans="1:13" ht="13.5" customHeight="1">
      <c r="A4" s="251">
        <f>1</f>
        <v>1</v>
      </c>
      <c r="B4" s="208" t="s">
        <v>42</v>
      </c>
      <c r="C4" s="209">
        <v>2000</v>
      </c>
      <c r="D4" s="210">
        <v>2</v>
      </c>
      <c r="E4" s="94">
        <v>55</v>
      </c>
      <c r="F4" s="211">
        <v>2</v>
      </c>
      <c r="G4" s="94">
        <v>55</v>
      </c>
      <c r="H4" s="247">
        <v>6</v>
      </c>
      <c r="I4" s="212">
        <f aca="true" t="shared" si="0" ref="I4:I12">IF(H4=1,60,)+IF(H4=2,55,)+IF(H4=3,50,)+IF(H4=4,45,)+IF(H4=5,42,)+IF(H4=6,39,)+IF(H4=7,36,)+IF(H4=8,33,)+IF(H4=9,30,)+IF(H4=10,27,)+IF(H4=11,23,)+IF(H4=12,21,)+IF(H4=13,19,)+IF(H4=14,17,)+IF(H4=15,15,)+IF(H4=16,13,)+IF(H4=17,11,)+IF(H4=18,9,)+IF(H4=19,7,)+IF(H4=20,5,)+IF(H4&gt;20,2,)*IF(H4&gt;41,0,1)</f>
        <v>39</v>
      </c>
      <c r="J4" s="180">
        <v>1</v>
      </c>
      <c r="K4" s="237">
        <f aca="true" t="shared" si="1" ref="K4:K16">IF(J4=1,60,)+IF(J4=2,55,)+IF(J4=3,50,)+IF(J4=4,46,)+IF(J4=5,44,)+IF(J4=6,42,)+IF(J4=7,40,)+IF(J4=8,38,)+IF(J4=9,36,)+IF(J4=10,34,)+IF(J4=11,32,)+IF(J4=12,31,)+IF(J4=13,30,)+IF(J4=14,29,)+IF(J4=15,28,)+IF(J4=16,27,)+IF(J4=17,26,)+IF(J4=18,25,)+IF(J4=19,24,)+IF(J4=20,23,)+IF(J4=21,22,)+IF(J4=22,21,)+IF(J4=23,19,)+IF(J4=24,17,)+IF(J4=25,15,)+IF(J4=26,13,)+IF(J4=27,11,)+IF(J4=28,9,)+IF(J4=29,7,)+IF(J4=30,5,)+IF(J4&gt;30,2,)*IF(J4&gt;41,0,1)</f>
        <v>60</v>
      </c>
      <c r="L4" s="241">
        <f aca="true" t="shared" si="2" ref="L4:L16">E4+G4+I4+K4</f>
        <v>209</v>
      </c>
      <c r="M4" s="242">
        <f aca="true" t="shared" si="3" ref="M4:M16">L4-MIN(E4,G4,I4,K4)</f>
        <v>170</v>
      </c>
    </row>
    <row r="5" spans="1:13" ht="13.5" customHeight="1">
      <c r="A5" s="217">
        <f aca="true" t="shared" si="4" ref="A5:A16">A4+1</f>
        <v>2</v>
      </c>
      <c r="B5" s="77" t="s">
        <v>16</v>
      </c>
      <c r="C5" s="76">
        <v>1996</v>
      </c>
      <c r="D5" s="127">
        <v>1</v>
      </c>
      <c r="E5" s="37">
        <v>60</v>
      </c>
      <c r="F5" s="46">
        <v>3</v>
      </c>
      <c r="G5" s="37">
        <v>50</v>
      </c>
      <c r="H5" s="248">
        <v>1</v>
      </c>
      <c r="I5" s="103">
        <f t="shared" si="0"/>
        <v>60</v>
      </c>
      <c r="J5" s="181">
        <v>3</v>
      </c>
      <c r="K5" s="135">
        <f t="shared" si="1"/>
        <v>50</v>
      </c>
      <c r="L5" s="243">
        <f t="shared" si="2"/>
        <v>220</v>
      </c>
      <c r="M5" s="244">
        <f t="shared" si="3"/>
        <v>170</v>
      </c>
    </row>
    <row r="6" spans="1:13" s="60" customFormat="1" ht="13.5" customHeight="1">
      <c r="A6" s="217">
        <f t="shared" si="4"/>
        <v>3</v>
      </c>
      <c r="B6" s="77" t="s">
        <v>32</v>
      </c>
      <c r="C6" s="76">
        <v>1998</v>
      </c>
      <c r="D6" s="176">
        <v>3</v>
      </c>
      <c r="E6" s="37">
        <v>50</v>
      </c>
      <c r="F6" s="46">
        <v>4</v>
      </c>
      <c r="G6" s="37">
        <v>45</v>
      </c>
      <c r="H6" s="174">
        <v>5</v>
      </c>
      <c r="I6" s="103">
        <f t="shared" si="0"/>
        <v>42</v>
      </c>
      <c r="J6" s="181">
        <v>4</v>
      </c>
      <c r="K6" s="135">
        <f t="shared" si="1"/>
        <v>46</v>
      </c>
      <c r="L6" s="243">
        <f t="shared" si="2"/>
        <v>183</v>
      </c>
      <c r="M6" s="244">
        <f t="shared" si="3"/>
        <v>141</v>
      </c>
    </row>
    <row r="7" spans="1:13" s="60" customFormat="1" ht="13.5" customHeight="1">
      <c r="A7" s="217">
        <f t="shared" si="4"/>
        <v>4</v>
      </c>
      <c r="B7" s="77" t="s">
        <v>15</v>
      </c>
      <c r="C7" s="75">
        <v>1998</v>
      </c>
      <c r="D7" s="127">
        <v>4</v>
      </c>
      <c r="E7" s="37">
        <v>45</v>
      </c>
      <c r="F7" s="28" t="s">
        <v>41</v>
      </c>
      <c r="G7" s="37">
        <v>0</v>
      </c>
      <c r="H7" s="59">
        <v>4</v>
      </c>
      <c r="I7" s="103">
        <f t="shared" si="0"/>
        <v>45</v>
      </c>
      <c r="J7" s="181">
        <v>5</v>
      </c>
      <c r="K7" s="135">
        <f t="shared" si="1"/>
        <v>44</v>
      </c>
      <c r="L7" s="243">
        <f t="shared" si="2"/>
        <v>134</v>
      </c>
      <c r="M7" s="244">
        <f t="shared" si="3"/>
        <v>134</v>
      </c>
    </row>
    <row r="8" spans="1:35" s="20" customFormat="1" ht="13.5" customHeight="1">
      <c r="A8" s="217">
        <f t="shared" si="4"/>
        <v>5</v>
      </c>
      <c r="B8" s="77" t="s">
        <v>49</v>
      </c>
      <c r="C8" s="75">
        <v>1998</v>
      </c>
      <c r="D8" s="172"/>
      <c r="E8" s="173">
        <v>0</v>
      </c>
      <c r="F8" s="42"/>
      <c r="G8" s="173">
        <v>0</v>
      </c>
      <c r="H8" s="59">
        <v>3</v>
      </c>
      <c r="I8" s="103">
        <f t="shared" si="0"/>
        <v>50</v>
      </c>
      <c r="J8" s="181">
        <v>2</v>
      </c>
      <c r="K8" s="135">
        <f t="shared" si="1"/>
        <v>55</v>
      </c>
      <c r="L8" s="243">
        <f t="shared" si="2"/>
        <v>105</v>
      </c>
      <c r="M8" s="244">
        <f t="shared" si="3"/>
        <v>105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0" customFormat="1" ht="13.5" customHeight="1">
      <c r="A9" s="217">
        <f t="shared" si="4"/>
        <v>6</v>
      </c>
      <c r="B9" s="77" t="s">
        <v>89</v>
      </c>
      <c r="C9" s="75">
        <v>1998</v>
      </c>
      <c r="D9" s="176">
        <v>5</v>
      </c>
      <c r="E9" s="37">
        <v>42</v>
      </c>
      <c r="F9" s="46">
        <v>1</v>
      </c>
      <c r="G9" s="37">
        <v>60</v>
      </c>
      <c r="H9" s="175"/>
      <c r="I9" s="166">
        <f t="shared" si="0"/>
        <v>0</v>
      </c>
      <c r="J9" s="157"/>
      <c r="K9" s="238">
        <f t="shared" si="1"/>
        <v>0</v>
      </c>
      <c r="L9" s="243">
        <f t="shared" si="2"/>
        <v>102</v>
      </c>
      <c r="M9" s="244">
        <f t="shared" si="3"/>
        <v>102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20" customFormat="1" ht="13.5" customHeight="1">
      <c r="A10" s="217">
        <f t="shared" si="4"/>
        <v>7</v>
      </c>
      <c r="B10" s="77" t="s">
        <v>182</v>
      </c>
      <c r="C10" s="75">
        <v>1997</v>
      </c>
      <c r="D10" s="172"/>
      <c r="E10" s="173">
        <v>0</v>
      </c>
      <c r="F10" s="42"/>
      <c r="G10" s="173">
        <v>0</v>
      </c>
      <c r="H10" s="59">
        <v>10</v>
      </c>
      <c r="I10" s="103">
        <f t="shared" si="0"/>
        <v>27</v>
      </c>
      <c r="J10" s="181">
        <v>9</v>
      </c>
      <c r="K10" s="135">
        <f t="shared" si="1"/>
        <v>36</v>
      </c>
      <c r="L10" s="243">
        <f t="shared" si="2"/>
        <v>63</v>
      </c>
      <c r="M10" s="244">
        <f t="shared" si="3"/>
        <v>63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0" customFormat="1" ht="13.5" customHeight="1">
      <c r="A11" s="217">
        <f t="shared" si="4"/>
        <v>8</v>
      </c>
      <c r="B11" s="77" t="s">
        <v>183</v>
      </c>
      <c r="C11" s="75">
        <v>1996</v>
      </c>
      <c r="D11" s="172"/>
      <c r="E11" s="173">
        <v>0</v>
      </c>
      <c r="F11" s="42"/>
      <c r="G11" s="173">
        <v>0</v>
      </c>
      <c r="H11" s="140">
        <v>11</v>
      </c>
      <c r="I11" s="167">
        <f t="shared" si="0"/>
        <v>23</v>
      </c>
      <c r="J11" s="181">
        <v>8</v>
      </c>
      <c r="K11" s="135">
        <f t="shared" si="1"/>
        <v>38</v>
      </c>
      <c r="L11" s="243">
        <f t="shared" si="2"/>
        <v>61</v>
      </c>
      <c r="M11" s="244">
        <f t="shared" si="3"/>
        <v>61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0" customFormat="1" ht="13.5" customHeight="1">
      <c r="A12" s="217">
        <f t="shared" si="4"/>
        <v>9</v>
      </c>
      <c r="B12" s="77" t="s">
        <v>165</v>
      </c>
      <c r="C12" s="75">
        <v>1996</v>
      </c>
      <c r="D12" s="172"/>
      <c r="E12" s="173">
        <v>0</v>
      </c>
      <c r="F12" s="42"/>
      <c r="G12" s="173">
        <v>0</v>
      </c>
      <c r="H12" s="140">
        <v>11</v>
      </c>
      <c r="I12" s="167">
        <f t="shared" si="0"/>
        <v>23</v>
      </c>
      <c r="J12" s="181">
        <v>10</v>
      </c>
      <c r="K12" s="135">
        <f t="shared" si="1"/>
        <v>34</v>
      </c>
      <c r="L12" s="243">
        <f t="shared" si="2"/>
        <v>57</v>
      </c>
      <c r="M12" s="244">
        <f t="shared" si="3"/>
        <v>57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20" customFormat="1" ht="13.5" customHeight="1">
      <c r="A13" s="217">
        <f t="shared" si="4"/>
        <v>10</v>
      </c>
      <c r="B13" s="77" t="s">
        <v>18</v>
      </c>
      <c r="C13" s="75">
        <v>1996</v>
      </c>
      <c r="D13" s="172"/>
      <c r="E13" s="173">
        <v>0</v>
      </c>
      <c r="F13" s="42"/>
      <c r="G13" s="173">
        <v>0</v>
      </c>
      <c r="H13" s="175"/>
      <c r="I13" s="166">
        <v>0</v>
      </c>
      <c r="J13" s="181">
        <v>7</v>
      </c>
      <c r="K13" s="135">
        <f t="shared" si="1"/>
        <v>40</v>
      </c>
      <c r="L13" s="243">
        <f t="shared" si="2"/>
        <v>40</v>
      </c>
      <c r="M13" s="244">
        <f t="shared" si="3"/>
        <v>40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20" customFormat="1" ht="13.5" customHeight="1">
      <c r="A14" s="217">
        <f t="shared" si="4"/>
        <v>11</v>
      </c>
      <c r="B14" s="77" t="s">
        <v>13</v>
      </c>
      <c r="C14" s="75">
        <v>1998</v>
      </c>
      <c r="D14" s="172"/>
      <c r="E14" s="173">
        <v>0</v>
      </c>
      <c r="F14" s="42"/>
      <c r="G14" s="173">
        <v>0</v>
      </c>
      <c r="H14" s="59">
        <v>8</v>
      </c>
      <c r="I14" s="103">
        <f>IF(H14=1,60,)+IF(H14=2,55,)+IF(H14=3,50,)+IF(H14=4,45,)+IF(H14=5,42,)+IF(H14=6,39,)+IF(H14=7,36,)+IF(H14=8,33,)+IF(H14=9,30,)+IF(H14=10,27,)+IF(H14=11,23,)+IF(H14=12,21,)+IF(H14=13,19,)+IF(H14=14,17,)+IF(H14=15,15,)+IF(H14=16,13,)+IF(H14=17,11,)+IF(H14=18,9,)+IF(H14=19,7,)+IF(H14=20,5,)+IF(H14&gt;20,2,)*IF(H14&gt;41,0,1)</f>
        <v>33</v>
      </c>
      <c r="J14" s="157"/>
      <c r="K14" s="238">
        <f t="shared" si="1"/>
        <v>0</v>
      </c>
      <c r="L14" s="243">
        <f t="shared" si="2"/>
        <v>33</v>
      </c>
      <c r="M14" s="244">
        <f t="shared" si="3"/>
        <v>33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0" customFormat="1" ht="13.5" customHeight="1">
      <c r="A15" s="217">
        <f t="shared" si="4"/>
        <v>12</v>
      </c>
      <c r="B15" s="77" t="s">
        <v>161</v>
      </c>
      <c r="C15" s="75">
        <v>1997</v>
      </c>
      <c r="D15" s="172"/>
      <c r="E15" s="173">
        <v>0</v>
      </c>
      <c r="F15" s="42"/>
      <c r="G15" s="173">
        <v>0</v>
      </c>
      <c r="H15" s="59">
        <v>9</v>
      </c>
      <c r="I15" s="103">
        <f>IF(H15=1,60,)+IF(H15=2,55,)+IF(H15=3,50,)+IF(H15=4,45,)+IF(H15=5,42,)+IF(H15=6,39,)+IF(H15=7,36,)+IF(H15=8,33,)+IF(H15=9,30,)+IF(H15=10,27,)+IF(H15=11,23,)+IF(H15=12,21,)+IF(H15=13,19,)+IF(H15=14,17,)+IF(H15=15,15,)+IF(H15=16,13,)+IF(H15=17,11,)+IF(H15=18,9,)+IF(H15=19,7,)+IF(H15=20,5,)+IF(H15&gt;20,2,)*IF(H15&gt;41,0,1)</f>
        <v>30</v>
      </c>
      <c r="J15" s="157"/>
      <c r="K15" s="238">
        <f t="shared" si="1"/>
        <v>0</v>
      </c>
      <c r="L15" s="243">
        <f t="shared" si="2"/>
        <v>30</v>
      </c>
      <c r="M15" s="244">
        <f t="shared" si="3"/>
        <v>30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13" ht="13.5" thickBot="1">
      <c r="A16" s="252">
        <f t="shared" si="4"/>
        <v>13</v>
      </c>
      <c r="B16" s="213" t="s">
        <v>159</v>
      </c>
      <c r="C16" s="214">
        <v>1999</v>
      </c>
      <c r="D16" s="215"/>
      <c r="E16" s="200">
        <v>0</v>
      </c>
      <c r="F16" s="216"/>
      <c r="G16" s="200">
        <v>0</v>
      </c>
      <c r="H16" s="186">
        <v>11</v>
      </c>
      <c r="I16" s="201">
        <f>IF(H16=1,60,)+IF(H16=2,55,)+IF(H16=3,50,)+IF(H16=4,45,)+IF(H16=5,42,)+IF(H16=6,39,)+IF(H16=7,36,)+IF(H16=8,33,)+IF(H16=9,30,)+IF(H16=10,27,)+IF(H16=11,23,)+IF(H16=12,21,)+IF(H16=13,19,)+IF(H16=14,17,)+IF(H16=15,15,)+IF(H16=16,13,)+IF(H16=17,11,)+IF(H16=18,9,)+IF(H16=19,7,)+IF(H16=20,5,)+IF(H16&gt;20,2,)*IF(H16&gt;41,0,1)</f>
        <v>23</v>
      </c>
      <c r="J16" s="236"/>
      <c r="K16" s="239">
        <f t="shared" si="1"/>
        <v>0</v>
      </c>
      <c r="L16" s="245">
        <f t="shared" si="2"/>
        <v>23</v>
      </c>
      <c r="M16" s="246">
        <f t="shared" si="3"/>
        <v>23</v>
      </c>
    </row>
  </sheetData>
  <sheetProtection/>
  <mergeCells count="5">
    <mergeCell ref="A1:K1"/>
    <mergeCell ref="J2:K2"/>
    <mergeCell ref="D2:E2"/>
    <mergeCell ref="F2:G2"/>
    <mergeCell ref="H2:I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2012-09-27T17:09:06Z</cp:lastPrinted>
  <dcterms:created xsi:type="dcterms:W3CDTF">2010-04-15T16:52:06Z</dcterms:created>
  <dcterms:modified xsi:type="dcterms:W3CDTF">2013-08-27T17:15:38Z</dcterms:modified>
  <cp:category/>
  <cp:version/>
  <cp:contentType/>
  <cp:contentStatus/>
</cp:coreProperties>
</file>