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DECF"/>
  <workbookPr/>
  <bookViews>
    <workbookView xWindow="11415" yWindow="65506" windowWidth="17100" windowHeight="14100" tabRatio="784" activeTab="4"/>
  </bookViews>
  <sheets>
    <sheet name="С1М" sheetId="1" r:id="rId1"/>
    <sheet name="К1Ж" sheetId="2" r:id="rId2"/>
    <sheet name="С2М" sheetId="3" r:id="rId3"/>
    <sheet name="К1М" sheetId="4" r:id="rId4"/>
    <sheet name="С1Ж" sheetId="5" r:id="rId5"/>
  </sheets>
  <definedNames/>
  <calcPr fullCalcOnLoad="1" refMode="R1C1"/>
</workbook>
</file>

<file path=xl/comments1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32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2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5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3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G4" authorId="0">
      <text>
        <r>
          <rPr>
            <b/>
            <sz val="9"/>
            <rFont val="Tahoma"/>
            <family val="2"/>
          </rPr>
          <t>по программе ИКФ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4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D17" authorId="0">
      <text>
        <r>
          <rPr>
            <b/>
            <sz val="9"/>
            <rFont val="Tahoma"/>
            <family val="2"/>
          </rPr>
          <t>в группе В</t>
        </r>
      </text>
    </comment>
    <comment ref="G17" authorId="0">
      <text>
        <r>
          <rPr>
            <b/>
            <sz val="9"/>
            <rFont val="Tahoma"/>
            <family val="2"/>
          </rPr>
          <t>в группе В</t>
        </r>
      </text>
    </comment>
    <comment ref="D21" authorId="0">
      <text>
        <r>
          <rPr>
            <b/>
            <sz val="9"/>
            <rFont val="Tahoma"/>
            <family val="2"/>
          </rPr>
          <t>в группе В</t>
        </r>
      </text>
    </comment>
    <comment ref="G21" authorId="0">
      <text>
        <r>
          <rPr>
            <b/>
            <sz val="9"/>
            <rFont val="Tahoma"/>
            <family val="2"/>
          </rPr>
          <t>в группе В</t>
        </r>
      </text>
    </comment>
    <comment ref="D2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7" authorId="0">
      <text>
        <r>
          <rPr>
            <b/>
            <sz val="9"/>
            <rFont val="Tahoma"/>
            <family val="2"/>
          </rPr>
          <t>в группе В</t>
        </r>
      </text>
    </comment>
    <comment ref="D20" authorId="0">
      <text>
        <r>
          <rPr>
            <b/>
            <sz val="9"/>
            <rFont val="Tahoma"/>
            <family val="2"/>
          </rPr>
          <t>в группе В</t>
        </r>
      </text>
    </comment>
    <comment ref="G20" authorId="0">
      <text>
        <r>
          <rPr>
            <b/>
            <sz val="9"/>
            <rFont val="Tahoma"/>
            <family val="2"/>
          </rPr>
          <t>в группе В</t>
        </r>
      </text>
    </comment>
    <comment ref="D34" authorId="0">
      <text>
        <r>
          <rPr>
            <b/>
            <sz val="9"/>
            <rFont val="Tahoma"/>
            <family val="2"/>
          </rPr>
          <t>в группе В</t>
        </r>
      </text>
    </comment>
    <comment ref="G3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8" authorId="0">
      <text>
        <r>
          <rPr>
            <b/>
            <sz val="9"/>
            <rFont val="Tahoma"/>
            <family val="2"/>
          </rPr>
          <t>в группе В</t>
        </r>
      </text>
    </comment>
    <comment ref="G1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5" authorId="0">
      <text>
        <r>
          <rPr>
            <b/>
            <sz val="9"/>
            <rFont val="Tahoma"/>
            <family val="2"/>
          </rPr>
          <t>в группе В</t>
        </r>
      </text>
    </comment>
    <comment ref="G15" authorId="0">
      <text>
        <r>
          <rPr>
            <b/>
            <sz val="9"/>
            <rFont val="Tahoma"/>
            <family val="2"/>
          </rPr>
          <t>в группе В</t>
        </r>
      </text>
    </comment>
    <comment ref="D14" authorId="0">
      <text>
        <r>
          <rPr>
            <b/>
            <sz val="9"/>
            <rFont val="Tahoma"/>
            <family val="2"/>
          </rPr>
          <t>в группе В</t>
        </r>
      </text>
    </comment>
    <comment ref="G14" authorId="0">
      <text>
        <r>
          <rPr>
            <b/>
            <sz val="9"/>
            <rFont val="Tahoma"/>
            <family val="2"/>
          </rPr>
          <t>в группе В</t>
        </r>
      </text>
    </comment>
    <comment ref="D10" authorId="0">
      <text>
        <r>
          <rPr>
            <b/>
            <sz val="9"/>
            <rFont val="Tahoma"/>
            <family val="2"/>
          </rPr>
          <t>в группе В</t>
        </r>
      </text>
    </comment>
    <comment ref="G10" authorId="0">
      <text>
        <r>
          <rPr>
            <b/>
            <sz val="9"/>
            <rFont val="Tahoma"/>
            <family val="2"/>
          </rPr>
          <t>в группе В</t>
        </r>
      </text>
    </comment>
    <comment ref="D12" authorId="0">
      <text>
        <r>
          <rPr>
            <b/>
            <sz val="9"/>
            <rFont val="Tahoma"/>
            <family val="2"/>
          </rPr>
          <t>в группе В</t>
        </r>
      </text>
    </comment>
    <comment ref="G12" authorId="0">
      <text>
        <r>
          <rPr>
            <b/>
            <sz val="9"/>
            <rFont val="Tahoma"/>
            <family val="2"/>
          </rPr>
          <t>в группе В</t>
        </r>
      </text>
    </comment>
    <comment ref="D8" authorId="0">
      <text>
        <r>
          <rPr>
            <b/>
            <sz val="9"/>
            <rFont val="Tahoma"/>
            <family val="2"/>
          </rPr>
          <t>в группе В</t>
        </r>
      </text>
    </comment>
    <comment ref="G8" authorId="0">
      <text>
        <r>
          <rPr>
            <b/>
            <sz val="9"/>
            <rFont val="Tahoma"/>
            <family val="2"/>
          </rPr>
          <t>в группе В</t>
        </r>
      </text>
    </comment>
    <comment ref="D19" authorId="0">
      <text>
        <r>
          <rPr>
            <b/>
            <sz val="9"/>
            <rFont val="Tahoma"/>
            <family val="2"/>
          </rPr>
          <t>в группе В</t>
        </r>
      </text>
    </comment>
    <comment ref="G19" authorId="0">
      <text>
        <r>
          <rPr>
            <b/>
            <sz val="9"/>
            <rFont val="Tahoma"/>
            <family val="2"/>
          </rPr>
          <t>в группе В</t>
        </r>
      </text>
    </comment>
    <comment ref="D5" authorId="0">
      <text>
        <r>
          <rPr>
            <b/>
            <sz val="9"/>
            <rFont val="Tahoma"/>
            <family val="2"/>
          </rPr>
          <t>в группе В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  <comment ref="D4" authorId="0">
      <text>
        <r>
          <rPr>
            <b/>
            <sz val="9"/>
            <rFont val="Tahoma"/>
            <family val="2"/>
          </rPr>
          <t>в группе В</t>
        </r>
      </text>
    </comment>
    <comment ref="G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6" authorId="0">
      <text>
        <r>
          <rPr>
            <b/>
            <sz val="9"/>
            <rFont val="Tahoma"/>
            <family val="2"/>
          </rPr>
          <t>в группе В</t>
        </r>
      </text>
    </comment>
    <comment ref="G26" authorId="0">
      <text>
        <r>
          <rPr>
            <b/>
            <sz val="9"/>
            <rFont val="Tahoma"/>
            <family val="2"/>
          </rPr>
          <t>в группе В</t>
        </r>
      </text>
    </comment>
    <comment ref="D24" authorId="0">
      <text>
        <r>
          <rPr>
            <b/>
            <sz val="9"/>
            <rFont val="Tahoma"/>
            <family val="2"/>
          </rPr>
          <t>в группе В</t>
        </r>
      </text>
    </comment>
    <comment ref="G24" authorId="0">
      <text>
        <r>
          <rPr>
            <b/>
            <sz val="9"/>
            <rFont val="Tahoma"/>
            <family val="2"/>
          </rPr>
          <t>в группе В</t>
        </r>
      </text>
    </comment>
    <comment ref="D22" authorId="0">
      <text>
        <r>
          <rPr>
            <b/>
            <sz val="9"/>
            <rFont val="Tahoma"/>
            <family val="2"/>
          </rPr>
          <t>в группе В</t>
        </r>
      </text>
    </comment>
    <comment ref="G2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3" authorId="0">
      <text>
        <r>
          <rPr>
            <b/>
            <sz val="9"/>
            <rFont val="Tahoma"/>
            <family val="2"/>
          </rPr>
          <t>в группе В</t>
        </r>
      </text>
    </comment>
    <comment ref="G13" authorId="0">
      <text>
        <r>
          <rPr>
            <b/>
            <sz val="9"/>
            <rFont val="Tahoma"/>
            <family val="2"/>
          </rPr>
          <t>в группе В</t>
        </r>
      </text>
    </comment>
    <comment ref="D9" authorId="0">
      <text>
        <r>
          <rPr>
            <b/>
            <sz val="9"/>
            <rFont val="Tahoma"/>
            <family val="2"/>
          </rPr>
          <t>в группе В</t>
        </r>
      </text>
    </comment>
    <comment ref="G9" authorId="0">
      <text>
        <r>
          <rPr>
            <b/>
            <sz val="9"/>
            <rFont val="Tahoma"/>
            <family val="2"/>
          </rPr>
          <t>в группе В</t>
        </r>
      </text>
    </comment>
    <comment ref="D7" authorId="0">
      <text>
        <r>
          <rPr>
            <b/>
            <sz val="9"/>
            <rFont val="Tahoma"/>
            <family val="2"/>
          </rPr>
          <t>в группе В</t>
        </r>
      </text>
    </comment>
    <comment ref="G7" authorId="0">
      <text>
        <r>
          <rPr>
            <b/>
            <sz val="9"/>
            <rFont val="Tahoma"/>
            <family val="2"/>
          </rPr>
          <t>в группе В</t>
        </r>
      </text>
    </comment>
    <comment ref="D6" authorId="0">
      <text>
        <r>
          <rPr>
            <b/>
            <sz val="9"/>
            <rFont val="Tahoma"/>
            <family val="2"/>
          </rPr>
          <t>в группе В</t>
        </r>
      </text>
    </comment>
    <comment ref="G6" authorId="0">
      <text>
        <r>
          <rPr>
            <b/>
            <sz val="9"/>
            <rFont val="Tahoma"/>
            <family val="2"/>
          </rPr>
          <t>в группе В</t>
        </r>
      </text>
    </comment>
    <comment ref="D37" authorId="0">
      <text>
        <r>
          <rPr>
            <b/>
            <sz val="9"/>
            <rFont val="Tahoma"/>
            <family val="2"/>
          </rPr>
          <t>в группе В</t>
        </r>
      </text>
    </comment>
    <comment ref="G37" authorId="0">
      <text>
        <r>
          <rPr>
            <b/>
            <sz val="9"/>
            <rFont val="Tahoma"/>
            <family val="2"/>
          </rPr>
          <t>в группе В</t>
        </r>
      </text>
    </comment>
    <comment ref="G23" authorId="0">
      <text>
        <r>
          <rPr>
            <b/>
            <sz val="9"/>
            <rFont val="Tahoma"/>
            <family val="2"/>
          </rPr>
          <t>в группе В</t>
        </r>
      </text>
    </comment>
    <comment ref="D11" authorId="0">
      <text>
        <r>
          <rPr>
            <b/>
            <sz val="9"/>
            <rFont val="Tahoma"/>
            <family val="2"/>
          </rPr>
          <t>в группе В</t>
        </r>
      </text>
    </comment>
    <comment ref="G11" authorId="0">
      <text>
        <r>
          <rPr>
            <b/>
            <sz val="9"/>
            <rFont val="Tahoma"/>
            <family val="2"/>
          </rPr>
          <t>в группе В</t>
        </r>
      </text>
    </comment>
    <comment ref="D32" authorId="0">
      <text>
        <r>
          <rPr>
            <b/>
            <sz val="9"/>
            <rFont val="Tahoma"/>
            <family val="2"/>
          </rPr>
          <t>в группе В</t>
        </r>
      </text>
    </comment>
    <comment ref="G32" authorId="0">
      <text>
        <r>
          <rPr>
            <b/>
            <sz val="9"/>
            <rFont val="Tahoma"/>
            <family val="2"/>
          </rPr>
          <t>в группе В</t>
        </r>
      </text>
    </comment>
    <comment ref="D16" authorId="0">
      <text>
        <r>
          <rPr>
            <b/>
            <sz val="9"/>
            <rFont val="Tahoma"/>
            <family val="2"/>
          </rPr>
          <t>в группе В</t>
        </r>
      </text>
    </comment>
    <comment ref="G16" authorId="0">
      <text>
        <r>
          <rPr>
            <b/>
            <sz val="9"/>
            <rFont val="Tahoma"/>
            <family val="2"/>
          </rPr>
          <t>в группе В</t>
        </r>
      </text>
    </comment>
    <comment ref="D29" authorId="0">
      <text>
        <r>
          <rPr>
            <b/>
            <sz val="9"/>
            <rFont val="Tahoma"/>
            <family val="2"/>
          </rPr>
          <t>в группе В</t>
        </r>
      </text>
    </comment>
    <comment ref="G29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comments5.xml><?xml version="1.0" encoding="utf-8"?>
<comments xmlns="http://schemas.openxmlformats.org/spreadsheetml/2006/main">
  <authors>
    <author>космачева</author>
  </authors>
  <commentList>
    <comment ref="D3" authorId="0">
      <text>
        <r>
          <rPr>
            <b/>
            <sz val="9"/>
            <rFont val="Tahoma"/>
            <family val="2"/>
          </rPr>
          <t>в 1п. Квалификации
по программе ИКФ,
либо в группе В.</t>
        </r>
      </text>
    </comment>
    <comment ref="G3" authorId="0">
      <text>
        <r>
          <rPr>
            <b/>
            <sz val="9"/>
            <rFont val="Tahoma"/>
            <family val="2"/>
          </rPr>
          <t>в Полуфинале
по программе ИКФ,
либо в 1п. группы В.</t>
        </r>
      </text>
    </comment>
    <comment ref="G5" authorId="0">
      <text>
        <r>
          <rPr>
            <b/>
            <sz val="9"/>
            <rFont val="Tahoma"/>
            <family val="2"/>
          </rPr>
          <t>в группе В</t>
        </r>
      </text>
    </comment>
  </commentList>
</comments>
</file>

<file path=xl/sharedStrings.xml><?xml version="1.0" encoding="utf-8"?>
<sst xmlns="http://schemas.openxmlformats.org/spreadsheetml/2006/main" count="258" uniqueCount="137">
  <si>
    <t>Текущий рейтинг</t>
  </si>
  <si>
    <t>1995      1995</t>
  </si>
  <si>
    <t>Башмаков Александр Сирия Вячеслав</t>
  </si>
  <si>
    <t>1996      1996</t>
  </si>
  <si>
    <t>Попов Алексей        Войналович Вадим</t>
  </si>
  <si>
    <t>Место в ТР</t>
  </si>
  <si>
    <t>Фамилия    Имя</t>
  </si>
  <si>
    <t>место</t>
  </si>
  <si>
    <t>очки</t>
  </si>
  <si>
    <t>Шклярук Николай  Михайлов Игорь</t>
  </si>
  <si>
    <t>Маймистов Сергей</t>
  </si>
  <si>
    <t>Гоголев Дмитрий</t>
  </si>
  <si>
    <t>Жеба Павел</t>
  </si>
  <si>
    <t>Легин Денис</t>
  </si>
  <si>
    <t>Инкин Никита</t>
  </si>
  <si>
    <t>Казанцев Никита</t>
  </si>
  <si>
    <t>Ибрагимов Равиль</t>
  </si>
  <si>
    <t>Непогодин Александр</t>
  </si>
  <si>
    <t>Власова Ксения</t>
  </si>
  <si>
    <t>Игнатьева Мария</t>
  </si>
  <si>
    <t>Бедоева Арина</t>
  </si>
  <si>
    <t>Вохтомина Ирина</t>
  </si>
  <si>
    <t>Никольская Мария</t>
  </si>
  <si>
    <t>Деревянко Наталья</t>
  </si>
  <si>
    <t>Ларионова Ксения</t>
  </si>
  <si>
    <t>Попыхова Наталья</t>
  </si>
  <si>
    <t>Гребенёк Светлана</t>
  </si>
  <si>
    <t>Сироткин Антон</t>
  </si>
  <si>
    <t>Баранов Николай</t>
  </si>
  <si>
    <t>Михайлов Игорь</t>
  </si>
  <si>
    <t>Козич Владимир</t>
  </si>
  <si>
    <t>Герасимов Иван</t>
  </si>
  <si>
    <t>Котов Павел</t>
  </si>
  <si>
    <t>Попов Алексей</t>
  </si>
  <si>
    <t>Бояркин Даниил</t>
  </si>
  <si>
    <t>Малышев Роман</t>
  </si>
  <si>
    <t>Шклярук Николай</t>
  </si>
  <si>
    <t>Снегирёв Юрий</t>
  </si>
  <si>
    <t>Смирнов Павел</t>
  </si>
  <si>
    <t>Войналович Вадим</t>
  </si>
  <si>
    <t>Максимов Виталий</t>
  </si>
  <si>
    <t>Кочеев Михаил</t>
  </si>
  <si>
    <t>Иванов Михаил</t>
  </si>
  <si>
    <t>место в МС</t>
  </si>
  <si>
    <t>Смирнова Полина</t>
  </si>
  <si>
    <t>место среди РС</t>
  </si>
  <si>
    <t>Азанов Дмитрий</t>
  </si>
  <si>
    <t>год  рожд.</t>
  </si>
  <si>
    <t>Ильюхина Полина</t>
  </si>
  <si>
    <t>Миназова Алсу</t>
  </si>
  <si>
    <t>Пешкова Валерия</t>
  </si>
  <si>
    <t>Крылова Ксения</t>
  </si>
  <si>
    <t>Дегтярев Андрей</t>
  </si>
  <si>
    <t>Лазарев Александр</t>
  </si>
  <si>
    <t>Савицкий Александр</t>
  </si>
  <si>
    <t>Беляков Алексей</t>
  </si>
  <si>
    <t>Изюмов Игорь</t>
  </si>
  <si>
    <t>Гогичаев Георгий</t>
  </si>
  <si>
    <t>Круглов Михаил</t>
  </si>
  <si>
    <t>DNF</t>
  </si>
  <si>
    <t>Шайдурова Дарья</t>
  </si>
  <si>
    <t>Гатаулин Альберт</t>
  </si>
  <si>
    <t>Сазонов Матвей</t>
  </si>
  <si>
    <t>Шаматонов Павел</t>
  </si>
  <si>
    <t>Лабанов Сергей</t>
  </si>
  <si>
    <t>Зубов Дмитрий</t>
  </si>
  <si>
    <t>Самохин Вячеслав</t>
  </si>
  <si>
    <t>Костюченко Сергей</t>
  </si>
  <si>
    <t>Козырева Анастасия</t>
  </si>
  <si>
    <t>Комков Сергей        Котов Павел</t>
  </si>
  <si>
    <t>Вьюгин Илья</t>
  </si>
  <si>
    <t>Тищенко Дмитрий</t>
  </si>
  <si>
    <t>Гладких Илья</t>
  </si>
  <si>
    <t>Бурдин Павел</t>
  </si>
  <si>
    <t>Плеханов Матвей</t>
  </si>
  <si>
    <t>Матвеев Матвей</t>
  </si>
  <si>
    <t>Гончаров Сергей</t>
  </si>
  <si>
    <t>Лебедев Денис</t>
  </si>
  <si>
    <t>Боровков Дмитрий</t>
  </si>
  <si>
    <t>1998      1998</t>
  </si>
  <si>
    <t>Богданов Артём</t>
  </si>
  <si>
    <t>Кубок России 18.05.2013</t>
  </si>
  <si>
    <t>Кубок России 17.05.2013</t>
  </si>
  <si>
    <t>-</t>
  </si>
  <si>
    <t>Тузов Андрей</t>
  </si>
  <si>
    <t>Чемпионат России  02.09.2013</t>
  </si>
  <si>
    <t>Мельников Павел    Мельников Александр</t>
  </si>
  <si>
    <t>Шарый Александр</t>
  </si>
  <si>
    <t>Писцов Даниил</t>
  </si>
  <si>
    <t>Белкин Кирилл</t>
  </si>
  <si>
    <t>Чук Максим</t>
  </si>
  <si>
    <t>1998       1998</t>
  </si>
  <si>
    <t>Аникин Михаил</t>
  </si>
  <si>
    <t>Ахмадуллин Тимур</t>
  </si>
  <si>
    <t>Беспалов Дмитрий</t>
  </si>
  <si>
    <t>Букреев Борис</t>
  </si>
  <si>
    <t>Зиганшин Ильсур</t>
  </si>
  <si>
    <t>Ильин Иван</t>
  </si>
  <si>
    <t>Комков Сергей</t>
  </si>
  <si>
    <t>Кудрявцев Даниил</t>
  </si>
  <si>
    <t>Мельников Павел</t>
  </si>
  <si>
    <t>Сабитов Тимур</t>
  </si>
  <si>
    <t>Сергеев Максим</t>
  </si>
  <si>
    <t>Смирнов Андрей</t>
  </si>
  <si>
    <t>Спиридонов Владимир</t>
  </si>
  <si>
    <t>Хасанов Ильяс</t>
  </si>
  <si>
    <t>DNS</t>
  </si>
  <si>
    <t>Снегирев Юрий             Максимов Виталий</t>
  </si>
  <si>
    <t>1995         1995</t>
  </si>
  <si>
    <t>Аникин Михаил
Костюченко Сергей</t>
  </si>
  <si>
    <t>1996
1997</t>
  </si>
  <si>
    <t>Анохина Диана</t>
  </si>
  <si>
    <t>Пучнина Вероника</t>
  </si>
  <si>
    <t>Стороженко Ольга</t>
  </si>
  <si>
    <t>Алиева Эльвира</t>
  </si>
  <si>
    <t>Полянских Максим</t>
  </si>
  <si>
    <t>Буйнов Александр</t>
  </si>
  <si>
    <t>Клевлеев Анвар</t>
  </si>
  <si>
    <t>Меновщиков Виктор</t>
  </si>
  <si>
    <t>Кубасов Михаил</t>
  </si>
  <si>
    <t>Туманов Кирилл</t>
  </si>
  <si>
    <t>Мельников Александр</t>
  </si>
  <si>
    <t>Рудяшкин Сергей</t>
  </si>
  <si>
    <t>Липтовский слалом 20.04.2013</t>
  </si>
  <si>
    <t>Липтовский слалом 21.04.2013</t>
  </si>
  <si>
    <t>Молоков Артём</t>
  </si>
  <si>
    <t>Бродилов Максим</t>
  </si>
  <si>
    <t>Вилкин Михаил</t>
  </si>
  <si>
    <t>Новоселов Макар</t>
  </si>
  <si>
    <t>Ушаков Кирилл</t>
  </si>
  <si>
    <t>Шичкин Александр</t>
  </si>
  <si>
    <t>ЮНОШЕСКИЙ  РЕЙТИНГ   в классе С1М  на  19.05.2013</t>
  </si>
  <si>
    <t>ЮНОШЕСКИЙ  РЕЙТИНГ   в классе К1Ж  на  19.05.2013</t>
  </si>
  <si>
    <t>Текущий рейтинг (без одного)</t>
  </si>
  <si>
    <t>ЮНОШЕСКИЙ  РЕЙТИНГ   в классе К1М  на  19.05.2013</t>
  </si>
  <si>
    <t>ЮНОШЕСКИЙ    РЕЙТИНГ   в классе С2  на   19.05.2013</t>
  </si>
  <si>
    <t>ЮНОШЕСКИЙ  РЕЙТИНГ   в классе С1Ж  на  19.05.2013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</si>
</sst>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_р_._-;\-* #,##0_р_._-;_-* &quot;-&quot;?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</numFmts>
  <fonts count="50"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0C0C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/>
      <right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280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Alignment="1">
      <alignment horizontal="right"/>
    </xf>
    <xf numFmtId="0" fontId="1" fillId="0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1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/>
    </xf>
    <xf numFmtId="0" fontId="0" fillId="32" borderId="0" xfId="0" applyFill="1" applyAlignment="1">
      <alignment/>
    </xf>
    <xf numFmtId="0" fontId="3" fillId="33" borderId="17" xfId="0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8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1" fillId="34" borderId="22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right" vertical="center" wrapText="1"/>
    </xf>
    <xf numFmtId="0" fontId="1" fillId="0" borderId="22" xfId="0" applyFont="1" applyFill="1" applyBorder="1" applyAlignment="1">
      <alignment horizontal="right" vertical="center" wrapText="1"/>
    </xf>
    <xf numFmtId="0" fontId="45" fillId="0" borderId="26" xfId="0" applyFont="1" applyBorder="1" applyAlignment="1">
      <alignment horizontal="right"/>
    </xf>
    <xf numFmtId="0" fontId="45" fillId="0" borderId="17" xfId="0" applyFont="1" applyBorder="1" applyAlignment="1">
      <alignment horizontal="right"/>
    </xf>
    <xf numFmtId="0" fontId="5" fillId="32" borderId="17" xfId="0" applyFont="1" applyFill="1" applyBorder="1" applyAlignment="1">
      <alignment horizontal="right" vertical="center" wrapText="1"/>
    </xf>
    <xf numFmtId="0" fontId="45" fillId="0" borderId="17" xfId="0" applyFont="1" applyBorder="1" applyAlignment="1">
      <alignment horizontal="right" vertical="center"/>
    </xf>
    <xf numFmtId="0" fontId="45" fillId="0" borderId="24" xfId="0" applyFont="1" applyBorder="1" applyAlignment="1">
      <alignment horizontal="right" vertical="center"/>
    </xf>
    <xf numFmtId="0" fontId="3" fillId="0" borderId="2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45" fillId="0" borderId="28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2" fillId="34" borderId="23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45" fillId="0" borderId="29" xfId="0" applyFont="1" applyBorder="1" applyAlignment="1">
      <alignment horizontal="right" vertical="center"/>
    </xf>
    <xf numFmtId="0" fontId="46" fillId="0" borderId="22" xfId="0" applyFont="1" applyBorder="1" applyAlignment="1">
      <alignment horizontal="center" vertical="center"/>
    </xf>
    <xf numFmtId="0" fontId="45" fillId="36" borderId="17" xfId="0" applyFont="1" applyFill="1" applyBorder="1" applyAlignment="1">
      <alignment horizontal="right" vertical="center"/>
    </xf>
    <xf numFmtId="0" fontId="46" fillId="36" borderId="21" xfId="0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right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46" fillId="36" borderId="3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 wrapText="1"/>
    </xf>
    <xf numFmtId="1" fontId="1" fillId="0" borderId="13" xfId="0" applyNumberFormat="1" applyFont="1" applyFill="1" applyBorder="1" applyAlignment="1">
      <alignment horizontal="left" vertical="center" wrapText="1"/>
    </xf>
    <xf numFmtId="1" fontId="1" fillId="0" borderId="20" xfId="0" applyNumberFormat="1" applyFont="1" applyFill="1" applyBorder="1" applyAlignment="1">
      <alignment horizontal="left" vertical="center" wrapText="1"/>
    </xf>
    <xf numFmtId="0" fontId="2" fillId="34" borderId="17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0" fontId="3" fillId="33" borderId="12" xfId="0" applyNumberFormat="1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right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2" fillId="34" borderId="17" xfId="0" applyFont="1" applyFill="1" applyBorder="1" applyAlignment="1">
      <alignment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" fillId="0" borderId="21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17" xfId="0" applyFont="1" applyBorder="1" applyAlignment="1">
      <alignment horizontal="right" vertical="center"/>
    </xf>
    <xf numFmtId="0" fontId="2" fillId="33" borderId="25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right" vertical="center"/>
    </xf>
    <xf numFmtId="0" fontId="1" fillId="36" borderId="22" xfId="0" applyFont="1" applyFill="1" applyBorder="1" applyAlignment="1">
      <alignment horizontal="center" vertical="center" wrapText="1"/>
    </xf>
    <xf numFmtId="0" fontId="3" fillId="36" borderId="20" xfId="0" applyNumberFormat="1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right" vertical="center" wrapText="1"/>
    </xf>
    <xf numFmtId="0" fontId="0" fillId="36" borderId="0" xfId="0" applyFill="1" applyAlignment="1">
      <alignment/>
    </xf>
    <xf numFmtId="0" fontId="2" fillId="36" borderId="21" xfId="0" applyFont="1" applyFill="1" applyBorder="1" applyAlignment="1">
      <alignment horizontal="right" vertical="center" wrapText="1"/>
    </xf>
    <xf numFmtId="0" fontId="5" fillId="36" borderId="17" xfId="0" applyFont="1" applyFill="1" applyBorder="1" applyAlignment="1">
      <alignment horizontal="right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47" fillId="36" borderId="22" xfId="0" applyFont="1" applyFill="1" applyBorder="1" applyAlignment="1">
      <alignment horizontal="center" vertical="center" wrapText="1"/>
    </xf>
    <xf numFmtId="0" fontId="5" fillId="36" borderId="17" xfId="0" applyFont="1" applyFill="1" applyBorder="1" applyAlignment="1">
      <alignment horizontal="right" vertical="center"/>
    </xf>
    <xf numFmtId="0" fontId="3" fillId="36" borderId="22" xfId="0" applyFont="1" applyFill="1" applyBorder="1" applyAlignment="1">
      <alignment horizontal="center" vertical="center"/>
    </xf>
    <xf numFmtId="0" fontId="3" fillId="36" borderId="32" xfId="0" applyNumberFormat="1" applyFont="1" applyFill="1" applyBorder="1" applyAlignment="1">
      <alignment horizontal="center" vertical="center"/>
    </xf>
    <xf numFmtId="0" fontId="3" fillId="36" borderId="13" xfId="0" applyNumberFormat="1" applyFont="1" applyFill="1" applyBorder="1" applyAlignment="1">
      <alignment horizontal="center" vertical="center"/>
    </xf>
    <xf numFmtId="0" fontId="2" fillId="36" borderId="22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right" vertical="center" wrapText="1"/>
    </xf>
    <xf numFmtId="0" fontId="3" fillId="0" borderId="35" xfId="0" applyNumberFormat="1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 wrapText="1"/>
    </xf>
    <xf numFmtId="0" fontId="47" fillId="33" borderId="22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right" vertical="center"/>
    </xf>
    <xf numFmtId="49" fontId="2" fillId="33" borderId="28" xfId="0" applyNumberFormat="1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" fontId="1" fillId="0" borderId="3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36" borderId="12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36" xfId="0" applyNumberFormat="1" applyFont="1" applyFill="1" applyBorder="1" applyAlignment="1">
      <alignment horizontal="center" vertical="center" wrapText="1"/>
    </xf>
    <xf numFmtId="1" fontId="1" fillId="0" borderId="37" xfId="0" applyNumberFormat="1" applyFont="1" applyFill="1" applyBorder="1" applyAlignment="1">
      <alignment horizontal="center" vertical="center" wrapText="1"/>
    </xf>
    <xf numFmtId="1" fontId="1" fillId="36" borderId="37" xfId="0" applyNumberFormat="1" applyFont="1" applyFill="1" applyBorder="1" applyAlignment="1">
      <alignment horizontal="center" vertical="center" wrapText="1"/>
    </xf>
    <xf numFmtId="1" fontId="1" fillId="33" borderId="37" xfId="0" applyNumberFormat="1" applyFont="1" applyFill="1" applyBorder="1" applyAlignment="1">
      <alignment horizontal="center" vertical="center" wrapText="1"/>
    </xf>
    <xf numFmtId="1" fontId="1" fillId="33" borderId="37" xfId="0" applyNumberFormat="1" applyFont="1" applyFill="1" applyBorder="1" applyAlignment="1">
      <alignment horizontal="center" vertical="center" wrapText="1"/>
    </xf>
    <xf numFmtId="1" fontId="1" fillId="0" borderId="28" xfId="0" applyNumberFormat="1" applyFont="1" applyFill="1" applyBorder="1" applyAlignment="1">
      <alignment horizontal="center" vertical="center" wrapText="1"/>
    </xf>
    <xf numFmtId="0" fontId="1" fillId="32" borderId="31" xfId="0" applyFont="1" applyFill="1" applyBorder="1" applyAlignment="1">
      <alignment horizontal="right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2" fillId="36" borderId="20" xfId="0" applyFont="1" applyFill="1" applyBorder="1" applyAlignment="1">
      <alignment vertical="center"/>
    </xf>
    <xf numFmtId="49" fontId="2" fillId="33" borderId="38" xfId="0" applyNumberFormat="1" applyFont="1" applyFill="1" applyBorder="1" applyAlignment="1">
      <alignment horizontal="center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39" xfId="0" applyNumberFormat="1" applyFont="1" applyFill="1" applyBorder="1" applyAlignment="1">
      <alignment horizontal="left" vertical="center" wrapText="1"/>
    </xf>
    <xf numFmtId="49" fontId="2" fillId="0" borderId="20" xfId="0" applyNumberFormat="1" applyFont="1" applyFill="1" applyBorder="1" applyAlignment="1">
      <alignment vertical="center" wrapText="1"/>
    </xf>
    <xf numFmtId="49" fontId="2" fillId="0" borderId="20" xfId="0" applyNumberFormat="1" applyFont="1" applyFill="1" applyBorder="1" applyAlignment="1">
      <alignment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0" fontId="3" fillId="0" borderId="28" xfId="0" applyNumberFormat="1" applyFont="1" applyFill="1" applyBorder="1" applyAlignment="1">
      <alignment horizontal="center" vertical="center"/>
    </xf>
    <xf numFmtId="0" fontId="3" fillId="36" borderId="28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horizontal="center" vertical="center"/>
    </xf>
    <xf numFmtId="0" fontId="45" fillId="0" borderId="10" xfId="0" applyFont="1" applyBorder="1" applyAlignment="1">
      <alignment horizontal="right"/>
    </xf>
    <xf numFmtId="0" fontId="45" fillId="0" borderId="40" xfId="0" applyFont="1" applyBorder="1" applyAlignment="1">
      <alignment horizontal="right"/>
    </xf>
    <xf numFmtId="0" fontId="1" fillId="34" borderId="25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right" vertical="center"/>
    </xf>
    <xf numFmtId="0" fontId="2" fillId="36" borderId="25" xfId="0" applyFont="1" applyFill="1" applyBorder="1" applyAlignment="1">
      <alignment horizontal="center" vertical="center"/>
    </xf>
    <xf numFmtId="0" fontId="5" fillId="36" borderId="42" xfId="0" applyFont="1" applyFill="1" applyBorder="1" applyAlignment="1">
      <alignment horizontal="right" vertical="center"/>
    </xf>
    <xf numFmtId="0" fontId="2" fillId="0" borderId="17" xfId="0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2" fillId="33" borderId="24" xfId="0" applyFont="1" applyFill="1" applyBorder="1" applyAlignment="1">
      <alignment horizontal="center" vertical="center" wrapText="1"/>
    </xf>
    <xf numFmtId="0" fontId="45" fillId="0" borderId="43" xfId="0" applyFont="1" applyBorder="1" applyAlignment="1">
      <alignment horizontal="right"/>
    </xf>
    <xf numFmtId="0" fontId="45" fillId="0" borderId="32" xfId="0" applyFont="1" applyBorder="1" applyAlignment="1">
      <alignment horizontal="right"/>
    </xf>
    <xf numFmtId="0" fontId="2" fillId="34" borderId="44" xfId="0" applyFont="1" applyFill="1" applyBorder="1" applyAlignment="1">
      <alignment horizontal="center" vertical="center" wrapText="1"/>
    </xf>
    <xf numFmtId="0" fontId="5" fillId="34" borderId="42" xfId="0" applyFont="1" applyFill="1" applyBorder="1" applyAlignment="1">
      <alignment horizontal="right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45" fillId="36" borderId="42" xfId="0" applyFont="1" applyFill="1" applyBorder="1" applyAlignment="1">
      <alignment horizontal="right" vertical="center"/>
    </xf>
    <xf numFmtId="0" fontId="1" fillId="34" borderId="25" xfId="0" applyFont="1" applyFill="1" applyBorder="1" applyAlignment="1">
      <alignment/>
    </xf>
    <xf numFmtId="0" fontId="2" fillId="33" borderId="21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/>
    </xf>
    <xf numFmtId="0" fontId="1" fillId="34" borderId="29" xfId="0" applyFont="1" applyFill="1" applyBorder="1" applyAlignment="1">
      <alignment horizontal="right"/>
    </xf>
    <xf numFmtId="0" fontId="1" fillId="34" borderId="29" xfId="0" applyFont="1" applyFill="1" applyBorder="1" applyAlignment="1">
      <alignment/>
    </xf>
    <xf numFmtId="0" fontId="1" fillId="34" borderId="42" xfId="0" applyFont="1" applyFill="1" applyBorder="1" applyAlignment="1">
      <alignment horizontal="right"/>
    </xf>
    <xf numFmtId="0" fontId="46" fillId="36" borderId="44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46" fillId="33" borderId="45" xfId="0" applyFont="1" applyFill="1" applyBorder="1" applyAlignment="1">
      <alignment horizontal="center" vertical="center"/>
    </xf>
    <xf numFmtId="0" fontId="45" fillId="0" borderId="42" xfId="0" applyFont="1" applyBorder="1" applyAlignment="1">
      <alignment horizontal="right" vertical="center"/>
    </xf>
    <xf numFmtId="0" fontId="46" fillId="33" borderId="23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 wrapText="1"/>
    </xf>
    <xf numFmtId="0" fontId="48" fillId="35" borderId="22" xfId="0" applyFont="1" applyFill="1" applyBorder="1" applyAlignment="1">
      <alignment horizontal="center" vertical="center"/>
    </xf>
    <xf numFmtId="0" fontId="2" fillId="34" borderId="23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right" vertical="center"/>
    </xf>
    <xf numFmtId="0" fontId="46" fillId="0" borderId="23" xfId="0" applyFont="1" applyBorder="1" applyAlignment="1">
      <alignment horizontal="center" vertical="center"/>
    </xf>
    <xf numFmtId="0" fontId="48" fillId="0" borderId="22" xfId="0" applyFont="1" applyBorder="1" applyAlignment="1">
      <alignment horizontal="center" vertical="center"/>
    </xf>
    <xf numFmtId="0" fontId="45" fillId="33" borderId="17" xfId="0" applyFont="1" applyFill="1" applyBorder="1" applyAlignment="1">
      <alignment horizontal="right" vertical="center"/>
    </xf>
    <xf numFmtId="0" fontId="2" fillId="0" borderId="33" xfId="0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1" xfId="0" applyNumberFormat="1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 wrapText="1"/>
    </xf>
    <xf numFmtId="0" fontId="46" fillId="33" borderId="21" xfId="0" applyFont="1" applyFill="1" applyBorder="1" applyAlignment="1">
      <alignment horizontal="center" vertical="center"/>
    </xf>
    <xf numFmtId="0" fontId="2" fillId="34" borderId="46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vertical="center" wrapText="1"/>
    </xf>
    <xf numFmtId="0" fontId="45" fillId="36" borderId="47" xfId="0" applyFont="1" applyFill="1" applyBorder="1" applyAlignment="1">
      <alignment horizontal="right" vertical="center"/>
    </xf>
    <xf numFmtId="0" fontId="46" fillId="0" borderId="45" xfId="0" applyFont="1" applyBorder="1" applyAlignment="1">
      <alignment horizontal="center" vertical="center"/>
    </xf>
    <xf numFmtId="0" fontId="46" fillId="33" borderId="44" xfId="0" applyFont="1" applyFill="1" applyBorder="1" applyAlignment="1">
      <alignment horizontal="center" vertical="center"/>
    </xf>
    <xf numFmtId="0" fontId="1" fillId="34" borderId="28" xfId="0" applyFont="1" applyFill="1" applyBorder="1" applyAlignment="1">
      <alignment horizontal="right"/>
    </xf>
    <xf numFmtId="0" fontId="46" fillId="0" borderId="29" xfId="0" applyFont="1" applyBorder="1" applyAlignment="1">
      <alignment horizontal="center" vertical="center"/>
    </xf>
    <xf numFmtId="0" fontId="2" fillId="35" borderId="23" xfId="0" applyFont="1" applyFill="1" applyBorder="1" applyAlignment="1">
      <alignment horizontal="center" vertical="center" wrapText="1"/>
    </xf>
    <xf numFmtId="0" fontId="5" fillId="37" borderId="22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1" fontId="1" fillId="33" borderId="13" xfId="0" applyNumberFormat="1" applyFont="1" applyFill="1" applyBorder="1" applyAlignment="1">
      <alignment horizontal="left" vertical="center" wrapText="1"/>
    </xf>
    <xf numFmtId="0" fontId="1" fillId="34" borderId="2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1" fontId="1" fillId="33" borderId="28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vertical="center"/>
    </xf>
    <xf numFmtId="0" fontId="1" fillId="0" borderId="20" xfId="0" applyFont="1" applyFill="1" applyBorder="1" applyAlignment="1">
      <alignment vertical="center"/>
    </xf>
    <xf numFmtId="0" fontId="1" fillId="33" borderId="20" xfId="0" applyFont="1" applyFill="1" applyBorder="1" applyAlignment="1">
      <alignment vertical="center"/>
    </xf>
    <xf numFmtId="1" fontId="1" fillId="33" borderId="20" xfId="0" applyNumberFormat="1" applyFont="1" applyFill="1" applyBorder="1" applyAlignment="1">
      <alignment horizontal="left" vertical="center" wrapText="1"/>
    </xf>
    <xf numFmtId="1" fontId="1" fillId="0" borderId="50" xfId="0" applyNumberFormat="1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vertical="center"/>
    </xf>
    <xf numFmtId="0" fontId="45" fillId="0" borderId="37" xfId="0" applyFont="1" applyBorder="1" applyAlignment="1">
      <alignment horizontal="right"/>
    </xf>
    <xf numFmtId="0" fontId="1" fillId="0" borderId="36" xfId="0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right" vertical="center"/>
    </xf>
    <xf numFmtId="0" fontId="2" fillId="36" borderId="31" xfId="0" applyFont="1" applyFill="1" applyBorder="1" applyAlignment="1">
      <alignment horizontal="right" vertical="center" wrapText="1"/>
    </xf>
    <xf numFmtId="0" fontId="2" fillId="36" borderId="13" xfId="0" applyFont="1" applyFill="1" applyBorder="1" applyAlignment="1">
      <alignment vertical="center"/>
    </xf>
    <xf numFmtId="0" fontId="2" fillId="33" borderId="44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right" vertical="center"/>
    </xf>
    <xf numFmtId="0" fontId="5" fillId="34" borderId="47" xfId="0" applyFont="1" applyFill="1" applyBorder="1" applyAlignment="1">
      <alignment horizontal="right" vertical="center" wrapText="1"/>
    </xf>
    <xf numFmtId="0" fontId="2" fillId="34" borderId="31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5" fillId="32" borderId="42" xfId="0" applyFont="1" applyFill="1" applyBorder="1" applyAlignment="1">
      <alignment horizontal="right" vertical="center" wrapText="1"/>
    </xf>
    <xf numFmtId="0" fontId="3" fillId="36" borderId="17" xfId="0" applyFont="1" applyFill="1" applyBorder="1" applyAlignment="1">
      <alignment horizontal="right" vertical="center" wrapText="1"/>
    </xf>
    <xf numFmtId="0" fontId="46" fillId="0" borderId="44" xfId="0" applyFont="1" applyBorder="1" applyAlignment="1">
      <alignment horizontal="center"/>
    </xf>
    <xf numFmtId="0" fontId="2" fillId="38" borderId="23" xfId="0" applyFont="1" applyFill="1" applyBorder="1" applyAlignment="1">
      <alignment horizontal="center" vertical="center" wrapText="1"/>
    </xf>
    <xf numFmtId="0" fontId="5" fillId="37" borderId="52" xfId="0" applyFont="1" applyFill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65" fontId="4" fillId="0" borderId="0" xfId="62" applyNumberFormat="1" applyFont="1" applyFill="1" applyBorder="1" applyAlignment="1">
      <alignment horizontal="center"/>
    </xf>
    <xf numFmtId="0" fontId="0" fillId="0" borderId="0" xfId="0" applyAlignment="1">
      <alignment/>
    </xf>
    <xf numFmtId="165" fontId="4" fillId="0" borderId="0" xfId="6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Fill="1" applyBorder="1" applyAlignment="1">
      <alignment horizontal="center" vertical="center" wrapText="1"/>
    </xf>
    <xf numFmtId="165" fontId="4" fillId="0" borderId="0" xfId="60" applyNumberFormat="1" applyFont="1" applyFill="1" applyBorder="1" applyAlignment="1">
      <alignment horizontal="center"/>
    </xf>
    <xf numFmtId="0" fontId="46" fillId="33" borderId="53" xfId="0" applyFont="1" applyFill="1" applyBorder="1" applyAlignment="1">
      <alignment horizontal="center" vertical="center"/>
    </xf>
    <xf numFmtId="0" fontId="45" fillId="0" borderId="47" xfId="0" applyFont="1" applyBorder="1" applyAlignment="1">
      <alignment horizontal="right"/>
    </xf>
    <xf numFmtId="0" fontId="1" fillId="0" borderId="54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0" fontId="1" fillId="0" borderId="56" xfId="0" applyFont="1" applyFill="1" applyBorder="1" applyAlignment="1">
      <alignment horizontal="center" vertical="center" wrapText="1"/>
    </xf>
    <xf numFmtId="0" fontId="2" fillId="34" borderId="24" xfId="0" applyFont="1" applyFill="1" applyBorder="1" applyAlignment="1">
      <alignment vertical="center" wrapText="1"/>
    </xf>
    <xf numFmtId="0" fontId="45" fillId="0" borderId="24" xfId="0" applyFont="1" applyBorder="1" applyAlignment="1">
      <alignment horizontal="right"/>
    </xf>
    <xf numFmtId="0" fontId="2" fillId="0" borderId="52" xfId="0" applyFont="1" applyFill="1" applyBorder="1" applyAlignment="1">
      <alignment horizontal="center" vertical="center" wrapText="1"/>
    </xf>
    <xf numFmtId="0" fontId="45" fillId="0" borderId="57" xfId="0" applyFont="1" applyBorder="1" applyAlignment="1">
      <alignment horizontal="right"/>
    </xf>
    <xf numFmtId="0" fontId="1" fillId="0" borderId="3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right"/>
    </xf>
    <xf numFmtId="0" fontId="5" fillId="37" borderId="21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/>
    </xf>
    <xf numFmtId="0" fontId="45" fillId="0" borderId="51" xfId="0" applyFont="1" applyBorder="1" applyAlignment="1">
      <alignment horizontal="right"/>
    </xf>
    <xf numFmtId="0" fontId="45" fillId="0" borderId="29" xfId="0" applyFont="1" applyBorder="1" applyAlignment="1">
      <alignment horizontal="right"/>
    </xf>
    <xf numFmtId="0" fontId="1" fillId="34" borderId="24" xfId="0" applyFont="1" applyFill="1" applyBorder="1" applyAlignment="1">
      <alignment horizontal="right"/>
    </xf>
    <xf numFmtId="0" fontId="1" fillId="0" borderId="25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/>
    </xf>
    <xf numFmtId="0" fontId="47" fillId="36" borderId="22" xfId="0" applyFont="1" applyFill="1" applyBorder="1" applyAlignment="1">
      <alignment horizontal="center" vertical="center"/>
    </xf>
    <xf numFmtId="0" fontId="46" fillId="36" borderId="22" xfId="0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5" fillId="0" borderId="28" xfId="0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right" vertical="center" wrapText="1"/>
    </xf>
    <xf numFmtId="0" fontId="1" fillId="34" borderId="58" xfId="0" applyFont="1" applyFill="1" applyBorder="1" applyAlignment="1">
      <alignment/>
    </xf>
    <xf numFmtId="0" fontId="1" fillId="34" borderId="59" xfId="0" applyFont="1" applyFill="1" applyBorder="1" applyAlignment="1">
      <alignment/>
    </xf>
    <xf numFmtId="0" fontId="1" fillId="34" borderId="60" xfId="0" applyFont="1" applyFill="1" applyBorder="1" applyAlignment="1">
      <alignment horizontal="right"/>
    </xf>
    <xf numFmtId="0" fontId="1" fillId="34" borderId="61" xfId="0" applyFont="1" applyFill="1" applyBorder="1" applyAlignment="1">
      <alignment/>
    </xf>
    <xf numFmtId="0" fontId="1" fillId="34" borderId="61" xfId="0" applyFont="1" applyFill="1" applyBorder="1" applyAlignment="1">
      <alignment horizontal="right"/>
    </xf>
    <xf numFmtId="0" fontId="1" fillId="0" borderId="33" xfId="0" applyFont="1" applyFill="1" applyBorder="1" applyAlignment="1">
      <alignment horizontal="center" vertical="center" wrapText="1"/>
    </xf>
    <xf numFmtId="0" fontId="46" fillId="36" borderId="33" xfId="0" applyFont="1" applyFill="1" applyBorder="1" applyAlignment="1">
      <alignment horizontal="center" vertical="center"/>
    </xf>
    <xf numFmtId="0" fontId="1" fillId="36" borderId="22" xfId="0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37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right" vertical="center"/>
    </xf>
    <xf numFmtId="0" fontId="45" fillId="0" borderId="18" xfId="0" applyFont="1" applyFill="1" applyBorder="1" applyAlignment="1">
      <alignment horizontal="center" vertical="center" wrapText="1"/>
    </xf>
    <xf numFmtId="0" fontId="46" fillId="0" borderId="22" xfId="0" applyFont="1" applyBorder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1" fontId="1" fillId="36" borderId="28" xfId="0" applyNumberFormat="1" applyFont="1" applyFill="1" applyBorder="1" applyAlignment="1">
      <alignment horizontal="center" vertical="center" wrapText="1"/>
    </xf>
    <xf numFmtId="0" fontId="5" fillId="33" borderId="28" xfId="0" applyFont="1" applyFill="1" applyBorder="1" applyAlignment="1">
      <alignment horizontal="right" vertical="center"/>
    </xf>
    <xf numFmtId="0" fontId="5" fillId="33" borderId="40" xfId="0" applyFont="1" applyFill="1" applyBorder="1" applyAlignment="1">
      <alignment horizontal="right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6" borderId="37" xfId="0" applyFont="1" applyFill="1" applyBorder="1" applyAlignment="1">
      <alignment horizontal="center" vertical="center" wrapText="1"/>
    </xf>
    <xf numFmtId="0" fontId="1" fillId="32" borderId="44" xfId="0" applyFont="1" applyFill="1" applyBorder="1" applyAlignment="1">
      <alignment horizontal="right" vertical="center" wrapText="1"/>
    </xf>
    <xf numFmtId="0" fontId="3" fillId="36" borderId="42" xfId="0" applyFont="1" applyFill="1" applyBorder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zoomScale="120" zoomScaleNormal="120" zoomScalePageLayoutView="0" workbookViewId="0" topLeftCell="A1">
      <selection activeCell="D49" sqref="D49"/>
    </sheetView>
  </sheetViews>
  <sheetFormatPr defaultColWidth="9.00390625" defaultRowHeight="12.75"/>
  <cols>
    <col min="1" max="1" width="6.25390625" style="1" customWidth="1"/>
    <col min="2" max="2" width="21.75390625" style="1" customWidth="1"/>
    <col min="3" max="3" width="7.00390625" style="11" customWidth="1"/>
    <col min="4" max="5" width="5.625" style="11" customWidth="1"/>
    <col min="6" max="6" width="5.75390625" style="1" customWidth="1"/>
    <col min="7" max="8" width="5.625" style="11" customWidth="1"/>
    <col min="9" max="9" width="5.75390625" style="1" customWidth="1"/>
    <col min="10" max="10" width="5.625" style="11" customWidth="1"/>
    <col min="11" max="11" width="5.75390625" style="1" customWidth="1"/>
    <col min="12" max="12" width="5.625" style="11" customWidth="1"/>
    <col min="13" max="13" width="5.75390625" style="1" customWidth="1"/>
    <col min="14" max="14" width="5.625" style="1" customWidth="1"/>
    <col min="15" max="15" width="5.75390625" style="1" customWidth="1"/>
    <col min="16" max="16" width="9.75390625" style="11" hidden="1" customWidth="1"/>
    <col min="17" max="17" width="10.75390625" style="11" customWidth="1"/>
    <col min="18" max="16384" width="9.125" style="1" customWidth="1"/>
  </cols>
  <sheetData>
    <row r="1" spans="1:17" s="12" customFormat="1" ht="19.5" customHeight="1" thickBot="1">
      <c r="A1" s="216" t="s">
        <v>131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16" ht="39" customHeight="1" thickBot="1">
      <c r="A2" s="4"/>
      <c r="B2" s="3"/>
      <c r="C2" s="13"/>
      <c r="D2" s="219" t="s">
        <v>123</v>
      </c>
      <c r="E2" s="220"/>
      <c r="F2" s="221"/>
      <c r="G2" s="219" t="s">
        <v>124</v>
      </c>
      <c r="H2" s="220"/>
      <c r="I2" s="221"/>
      <c r="J2" s="222" t="s">
        <v>82</v>
      </c>
      <c r="K2" s="223"/>
      <c r="L2" s="224" t="s">
        <v>81</v>
      </c>
      <c r="M2" s="225"/>
      <c r="N2" s="226" t="s">
        <v>85</v>
      </c>
      <c r="O2" s="227"/>
      <c r="P2" s="27"/>
    </row>
    <row r="3" spans="1:17" s="11" customFormat="1" ht="39" thickBot="1">
      <c r="A3" s="104" t="s">
        <v>5</v>
      </c>
      <c r="B3" s="105" t="s">
        <v>6</v>
      </c>
      <c r="C3" s="26" t="s">
        <v>47</v>
      </c>
      <c r="D3" s="237" t="s">
        <v>43</v>
      </c>
      <c r="E3" s="238" t="s">
        <v>45</v>
      </c>
      <c r="F3" s="239" t="s">
        <v>8</v>
      </c>
      <c r="G3" s="237" t="s">
        <v>43</v>
      </c>
      <c r="H3" s="238" t="s">
        <v>45</v>
      </c>
      <c r="I3" s="239" t="s">
        <v>8</v>
      </c>
      <c r="J3" s="238" t="s">
        <v>7</v>
      </c>
      <c r="K3" s="239" t="s">
        <v>8</v>
      </c>
      <c r="L3" s="238" t="s">
        <v>7</v>
      </c>
      <c r="M3" s="239" t="s">
        <v>8</v>
      </c>
      <c r="N3" s="9" t="s">
        <v>7</v>
      </c>
      <c r="O3" s="15" t="s">
        <v>8</v>
      </c>
      <c r="P3" s="47" t="s">
        <v>0</v>
      </c>
      <c r="Q3" s="270" t="s">
        <v>133</v>
      </c>
    </row>
    <row r="4" spans="1:17" s="77" customFormat="1" ht="13.5" customHeight="1">
      <c r="A4" s="197">
        <v>1</v>
      </c>
      <c r="B4" s="193" t="s">
        <v>38</v>
      </c>
      <c r="C4" s="198">
        <v>1995</v>
      </c>
      <c r="D4" s="164">
        <v>8</v>
      </c>
      <c r="E4" s="163">
        <v>1</v>
      </c>
      <c r="F4" s="43">
        <v>60</v>
      </c>
      <c r="G4" s="164">
        <v>41</v>
      </c>
      <c r="H4" s="163">
        <v>12</v>
      </c>
      <c r="I4" s="43">
        <v>31</v>
      </c>
      <c r="J4" s="78">
        <v>1</v>
      </c>
      <c r="K4" s="241">
        <v>60</v>
      </c>
      <c r="L4" s="242">
        <v>5</v>
      </c>
      <c r="M4" s="243">
        <v>44</v>
      </c>
      <c r="N4" s="159"/>
      <c r="O4" s="152"/>
      <c r="P4" s="98">
        <f>F4+I4+K4+M4+O4</f>
        <v>195</v>
      </c>
      <c r="Q4" s="8">
        <f>P4-MIN(F4,I4,K4,M4,O4)</f>
        <v>164</v>
      </c>
    </row>
    <row r="5" spans="1:17" s="77" customFormat="1" ht="12.75" customHeight="1">
      <c r="A5" s="107">
        <f aca="true" t="shared" si="0" ref="A5:A41">A4+1</f>
        <v>2</v>
      </c>
      <c r="B5" s="194" t="s">
        <v>37</v>
      </c>
      <c r="C5" s="189">
        <v>1995</v>
      </c>
      <c r="D5" s="164">
        <v>14</v>
      </c>
      <c r="E5" s="163">
        <v>3</v>
      </c>
      <c r="F5" s="43">
        <v>50</v>
      </c>
      <c r="G5" s="164">
        <v>11</v>
      </c>
      <c r="H5" s="163">
        <v>2</v>
      </c>
      <c r="I5" s="43">
        <v>55</v>
      </c>
      <c r="J5" s="30">
        <v>2</v>
      </c>
      <c r="K5" s="241">
        <v>55</v>
      </c>
      <c r="L5" s="31">
        <v>3</v>
      </c>
      <c r="M5" s="43">
        <v>50</v>
      </c>
      <c r="N5" s="160"/>
      <c r="O5" s="79"/>
      <c r="P5" s="60">
        <f>F5+I5+K5+M5+O5</f>
        <v>210</v>
      </c>
      <c r="Q5" s="29">
        <f>P5-MIN(F5,I5,K5,M5,O5)</f>
        <v>160</v>
      </c>
    </row>
    <row r="6" spans="1:17" s="77" customFormat="1" ht="12.75" customHeight="1">
      <c r="A6" s="107">
        <f t="shared" si="0"/>
        <v>3</v>
      </c>
      <c r="B6" s="194" t="s">
        <v>17</v>
      </c>
      <c r="C6" s="189">
        <v>1995</v>
      </c>
      <c r="D6" s="164">
        <v>12</v>
      </c>
      <c r="E6" s="163">
        <v>2</v>
      </c>
      <c r="F6" s="43">
        <v>55</v>
      </c>
      <c r="G6" s="164">
        <v>13</v>
      </c>
      <c r="H6" s="163">
        <v>3</v>
      </c>
      <c r="I6" s="43">
        <v>50</v>
      </c>
      <c r="J6" s="78">
        <v>3</v>
      </c>
      <c r="K6" s="241">
        <v>50</v>
      </c>
      <c r="L6" s="31">
        <v>4</v>
      </c>
      <c r="M6" s="43">
        <v>46</v>
      </c>
      <c r="N6" s="160"/>
      <c r="O6" s="80"/>
      <c r="P6" s="60">
        <f>F6+I6+K6+M6+O6</f>
        <v>201</v>
      </c>
      <c r="Q6" s="29">
        <f>P6-MIN(F6,I6,K6,M6,O6)</f>
        <v>155</v>
      </c>
    </row>
    <row r="7" spans="1:17" s="77" customFormat="1" ht="12.75" customHeight="1">
      <c r="A7" s="109">
        <f>A6+1</f>
        <v>4</v>
      </c>
      <c r="B7" s="194" t="s">
        <v>28</v>
      </c>
      <c r="C7" s="189">
        <v>1997</v>
      </c>
      <c r="D7" s="164">
        <v>24</v>
      </c>
      <c r="E7" s="163">
        <v>6</v>
      </c>
      <c r="F7" s="43">
        <v>42</v>
      </c>
      <c r="G7" s="164">
        <v>5</v>
      </c>
      <c r="H7" s="163">
        <v>1</v>
      </c>
      <c r="I7" s="43">
        <v>60</v>
      </c>
      <c r="J7" s="78">
        <v>13</v>
      </c>
      <c r="K7" s="241">
        <v>30</v>
      </c>
      <c r="L7" s="31">
        <v>7</v>
      </c>
      <c r="M7" s="43">
        <v>40</v>
      </c>
      <c r="N7" s="30"/>
      <c r="O7" s="45"/>
      <c r="P7" s="60">
        <f>F7+I7+K7+M7+O7</f>
        <v>172</v>
      </c>
      <c r="Q7" s="29">
        <f>P7-MIN(F7,I7,K7,M7,O7)</f>
        <v>142</v>
      </c>
    </row>
    <row r="8" spans="1:17" s="77" customFormat="1" ht="12.75" customHeight="1">
      <c r="A8" s="109">
        <f>A7+1</f>
        <v>5</v>
      </c>
      <c r="B8" s="194" t="s">
        <v>35</v>
      </c>
      <c r="C8" s="189">
        <v>1996</v>
      </c>
      <c r="D8" s="164">
        <v>34</v>
      </c>
      <c r="E8" s="163">
        <v>8</v>
      </c>
      <c r="F8" s="43">
        <v>38</v>
      </c>
      <c r="G8" s="164">
        <v>14</v>
      </c>
      <c r="H8" s="163">
        <v>4</v>
      </c>
      <c r="I8" s="43">
        <v>46</v>
      </c>
      <c r="J8" s="78">
        <v>7</v>
      </c>
      <c r="K8" s="241">
        <v>40</v>
      </c>
      <c r="L8" s="31">
        <v>2</v>
      </c>
      <c r="M8" s="43">
        <v>55</v>
      </c>
      <c r="N8" s="56"/>
      <c r="O8" s="55"/>
      <c r="P8" s="60">
        <f>F8+I8+K8+M8+O8</f>
        <v>179</v>
      </c>
      <c r="Q8" s="29">
        <f>P8-MIN(F8,I8,K8,M8,O8)</f>
        <v>141</v>
      </c>
    </row>
    <row r="9" spans="1:17" s="77" customFormat="1" ht="12.75" customHeight="1">
      <c r="A9" s="109">
        <f>A8+1</f>
        <v>6</v>
      </c>
      <c r="B9" s="194" t="s">
        <v>46</v>
      </c>
      <c r="C9" s="189">
        <v>1995</v>
      </c>
      <c r="D9" s="164">
        <v>18</v>
      </c>
      <c r="E9" s="163">
        <v>4</v>
      </c>
      <c r="F9" s="43">
        <v>46</v>
      </c>
      <c r="G9" s="164">
        <v>17</v>
      </c>
      <c r="H9" s="163">
        <v>6</v>
      </c>
      <c r="I9" s="43">
        <v>42</v>
      </c>
      <c r="J9" s="78">
        <v>5</v>
      </c>
      <c r="K9" s="241">
        <v>44</v>
      </c>
      <c r="L9" s="31">
        <v>15</v>
      </c>
      <c r="M9" s="43">
        <v>28</v>
      </c>
      <c r="N9" s="160"/>
      <c r="O9" s="80"/>
      <c r="P9" s="60">
        <f>F9+I9+K9+M9+O9</f>
        <v>160</v>
      </c>
      <c r="Q9" s="29">
        <f>P9-MIN(F9,I9,K9,M9,O9)</f>
        <v>132</v>
      </c>
    </row>
    <row r="10" spans="1:17" s="77" customFormat="1" ht="12.75" customHeight="1">
      <c r="A10" s="109">
        <f t="shared" si="0"/>
        <v>7</v>
      </c>
      <c r="B10" s="194" t="s">
        <v>33</v>
      </c>
      <c r="C10" s="189">
        <v>1995</v>
      </c>
      <c r="D10" s="164">
        <v>36</v>
      </c>
      <c r="E10" s="163">
        <v>10</v>
      </c>
      <c r="F10" s="43">
        <v>34</v>
      </c>
      <c r="G10" s="164">
        <v>43</v>
      </c>
      <c r="H10" s="163">
        <v>13</v>
      </c>
      <c r="I10" s="43">
        <v>30</v>
      </c>
      <c r="J10" s="78">
        <v>9</v>
      </c>
      <c r="K10" s="241">
        <v>36</v>
      </c>
      <c r="L10" s="31">
        <v>1</v>
      </c>
      <c r="M10" s="43">
        <v>60</v>
      </c>
      <c r="N10" s="160"/>
      <c r="O10" s="80"/>
      <c r="P10" s="60">
        <f>F10+I10+K10+M10+O10</f>
        <v>160</v>
      </c>
      <c r="Q10" s="29">
        <f>P10-MIN(F10,I10,K10,M10,O10)</f>
        <v>130</v>
      </c>
    </row>
    <row r="11" spans="1:17" s="77" customFormat="1" ht="12.75" customHeight="1">
      <c r="A11" s="109">
        <f t="shared" si="0"/>
        <v>8</v>
      </c>
      <c r="B11" s="195" t="s">
        <v>80</v>
      </c>
      <c r="C11" s="190">
        <v>1995</v>
      </c>
      <c r="D11" s="164">
        <v>48</v>
      </c>
      <c r="E11" s="163">
        <v>16</v>
      </c>
      <c r="F11" s="43">
        <v>27</v>
      </c>
      <c r="G11" s="164">
        <v>16</v>
      </c>
      <c r="H11" s="163">
        <v>5</v>
      </c>
      <c r="I11" s="43">
        <v>44</v>
      </c>
      <c r="J11" s="30">
        <v>12</v>
      </c>
      <c r="K11" s="241">
        <v>31</v>
      </c>
      <c r="L11" s="31">
        <v>6</v>
      </c>
      <c r="M11" s="43">
        <v>42</v>
      </c>
      <c r="N11" s="160"/>
      <c r="O11" s="80"/>
      <c r="P11" s="60">
        <f>F11+I11+K11+M11+O11</f>
        <v>144</v>
      </c>
      <c r="Q11" s="29">
        <f>P11-MIN(F11,I11,K11,M11,O11)</f>
        <v>117</v>
      </c>
    </row>
    <row r="12" spans="1:17" s="77" customFormat="1" ht="12.75" customHeight="1">
      <c r="A12" s="109">
        <f t="shared" si="0"/>
        <v>9</v>
      </c>
      <c r="B12" s="194" t="s">
        <v>31</v>
      </c>
      <c r="C12" s="189">
        <v>1995</v>
      </c>
      <c r="D12" s="164">
        <v>47</v>
      </c>
      <c r="E12" s="163">
        <v>15</v>
      </c>
      <c r="F12" s="43">
        <v>28</v>
      </c>
      <c r="G12" s="164">
        <v>30</v>
      </c>
      <c r="H12" s="163">
        <v>8</v>
      </c>
      <c r="I12" s="43">
        <v>38</v>
      </c>
      <c r="J12" s="30">
        <v>8</v>
      </c>
      <c r="K12" s="241">
        <v>38</v>
      </c>
      <c r="L12" s="31">
        <v>8</v>
      </c>
      <c r="M12" s="43">
        <v>38</v>
      </c>
      <c r="N12" s="160"/>
      <c r="O12" s="79"/>
      <c r="P12" s="60">
        <f>F12+I12+K12+M12+O12</f>
        <v>142</v>
      </c>
      <c r="Q12" s="29">
        <f>P12-MIN(F12,I12,K12,M12,O12)</f>
        <v>114</v>
      </c>
    </row>
    <row r="13" spans="1:17" ht="12.75" customHeight="1">
      <c r="A13" s="109">
        <f t="shared" si="0"/>
        <v>10</v>
      </c>
      <c r="B13" s="194" t="s">
        <v>52</v>
      </c>
      <c r="C13" s="189">
        <v>1997</v>
      </c>
      <c r="D13" s="164">
        <v>21</v>
      </c>
      <c r="E13" s="163">
        <v>5</v>
      </c>
      <c r="F13" s="43">
        <v>44</v>
      </c>
      <c r="G13" s="164">
        <v>28</v>
      </c>
      <c r="H13" s="163">
        <v>7</v>
      </c>
      <c r="I13" s="43">
        <v>40</v>
      </c>
      <c r="J13" s="30">
        <v>16</v>
      </c>
      <c r="K13" s="241">
        <v>27</v>
      </c>
      <c r="L13" s="31">
        <v>14</v>
      </c>
      <c r="M13" s="43">
        <v>29</v>
      </c>
      <c r="N13" s="30"/>
      <c r="O13" s="45"/>
      <c r="P13" s="60">
        <f>F13+I13+K13+M13+O13</f>
        <v>140</v>
      </c>
      <c r="Q13" s="29">
        <f>P13-MIN(F13,I13,K13,M13,O13)</f>
        <v>113</v>
      </c>
    </row>
    <row r="14" spans="1:17" ht="12.75" customHeight="1">
      <c r="A14" s="109">
        <f t="shared" si="0"/>
        <v>11</v>
      </c>
      <c r="B14" s="194" t="s">
        <v>40</v>
      </c>
      <c r="C14" s="189">
        <v>1995</v>
      </c>
      <c r="D14" s="164">
        <v>42</v>
      </c>
      <c r="E14" s="163">
        <v>13</v>
      </c>
      <c r="F14" s="43">
        <v>30</v>
      </c>
      <c r="G14" s="164">
        <v>45</v>
      </c>
      <c r="H14" s="163">
        <v>14</v>
      </c>
      <c r="I14" s="43">
        <v>29</v>
      </c>
      <c r="J14" s="30">
        <v>4</v>
      </c>
      <c r="K14" s="241">
        <v>46</v>
      </c>
      <c r="L14" s="31">
        <v>11</v>
      </c>
      <c r="M14" s="43">
        <v>32</v>
      </c>
      <c r="N14" s="160"/>
      <c r="O14" s="80"/>
      <c r="P14" s="60">
        <f>F14+I14+K14+M14+O14</f>
        <v>137</v>
      </c>
      <c r="Q14" s="29">
        <f>P14-MIN(F14,I14,K14,M14,O14)</f>
        <v>108</v>
      </c>
    </row>
    <row r="15" spans="1:17" ht="12.75" customHeight="1">
      <c r="A15" s="109">
        <f t="shared" si="0"/>
        <v>12</v>
      </c>
      <c r="B15" s="194" t="s">
        <v>29</v>
      </c>
      <c r="C15" s="189">
        <v>1996</v>
      </c>
      <c r="D15" s="164">
        <v>26</v>
      </c>
      <c r="E15" s="163">
        <v>7</v>
      </c>
      <c r="F15" s="43">
        <v>40</v>
      </c>
      <c r="G15" s="164">
        <v>31</v>
      </c>
      <c r="H15" s="163">
        <v>9</v>
      </c>
      <c r="I15" s="43">
        <v>36</v>
      </c>
      <c r="J15" s="30">
        <v>14</v>
      </c>
      <c r="K15" s="241">
        <v>29</v>
      </c>
      <c r="L15" s="31">
        <v>13</v>
      </c>
      <c r="M15" s="43">
        <v>30</v>
      </c>
      <c r="N15" s="56"/>
      <c r="O15" s="55"/>
      <c r="P15" s="60">
        <f>F15+I15+K15+M15+O15</f>
        <v>135</v>
      </c>
      <c r="Q15" s="29">
        <f>P15-MIN(F15,I15,K15,M15,O15)</f>
        <v>106</v>
      </c>
    </row>
    <row r="16" spans="1:17" ht="12.75" customHeight="1">
      <c r="A16" s="109">
        <f t="shared" si="0"/>
        <v>13</v>
      </c>
      <c r="B16" s="194" t="s">
        <v>39</v>
      </c>
      <c r="C16" s="189">
        <v>1995</v>
      </c>
      <c r="D16" s="164">
        <v>35</v>
      </c>
      <c r="E16" s="163">
        <v>9</v>
      </c>
      <c r="F16" s="43">
        <v>36</v>
      </c>
      <c r="G16" s="164">
        <v>37</v>
      </c>
      <c r="H16" s="163">
        <v>11</v>
      </c>
      <c r="I16" s="43">
        <v>32</v>
      </c>
      <c r="J16" s="78">
        <v>11</v>
      </c>
      <c r="K16" s="241">
        <v>32</v>
      </c>
      <c r="L16" s="31">
        <v>9</v>
      </c>
      <c r="M16" s="43">
        <v>36</v>
      </c>
      <c r="N16" s="56"/>
      <c r="O16" s="55"/>
      <c r="P16" s="60">
        <f>F16+I16+K16+M16+O16</f>
        <v>136</v>
      </c>
      <c r="Q16" s="29">
        <f>P16-MIN(F16,I16,K16,M16,O16)</f>
        <v>104</v>
      </c>
    </row>
    <row r="17" spans="1:17" ht="12.75" customHeight="1">
      <c r="A17" s="109">
        <f t="shared" si="0"/>
        <v>14</v>
      </c>
      <c r="B17" s="194" t="s">
        <v>41</v>
      </c>
      <c r="C17" s="189">
        <v>1995</v>
      </c>
      <c r="D17" s="164">
        <v>52</v>
      </c>
      <c r="E17" s="163">
        <v>18</v>
      </c>
      <c r="F17" s="43">
        <v>25</v>
      </c>
      <c r="G17" s="164">
        <v>50</v>
      </c>
      <c r="H17" s="163">
        <v>16</v>
      </c>
      <c r="I17" s="43">
        <v>27</v>
      </c>
      <c r="J17" s="30">
        <v>6</v>
      </c>
      <c r="K17" s="241">
        <v>42</v>
      </c>
      <c r="L17" s="31">
        <v>10</v>
      </c>
      <c r="M17" s="43">
        <v>34</v>
      </c>
      <c r="N17" s="160"/>
      <c r="O17" s="80"/>
      <c r="P17" s="60">
        <f>F17+I17+K17+M17+O17</f>
        <v>128</v>
      </c>
      <c r="Q17" s="29">
        <f>P17-MIN(F17,I17,K17,M17,O17)</f>
        <v>103</v>
      </c>
    </row>
    <row r="18" spans="1:17" ht="12.75" customHeight="1">
      <c r="A18" s="109">
        <f t="shared" si="0"/>
        <v>15</v>
      </c>
      <c r="B18" s="194" t="s">
        <v>36</v>
      </c>
      <c r="C18" s="189">
        <v>1996</v>
      </c>
      <c r="D18" s="164">
        <v>39</v>
      </c>
      <c r="E18" s="163">
        <v>11</v>
      </c>
      <c r="F18" s="43">
        <v>32</v>
      </c>
      <c r="G18" s="169" t="s">
        <v>59</v>
      </c>
      <c r="H18" s="163" t="s">
        <v>83</v>
      </c>
      <c r="I18" s="170">
        <v>0</v>
      </c>
      <c r="J18" s="30">
        <v>10</v>
      </c>
      <c r="K18" s="241">
        <v>34</v>
      </c>
      <c r="L18" s="31">
        <v>12</v>
      </c>
      <c r="M18" s="43">
        <v>31</v>
      </c>
      <c r="N18" s="160"/>
      <c r="O18" s="80"/>
      <c r="P18" s="60">
        <f>F18+I18+K18+M18+O18</f>
        <v>97</v>
      </c>
      <c r="Q18" s="29">
        <f>P18-MIN(F18,I18,K18,M18,O18)</f>
        <v>97</v>
      </c>
    </row>
    <row r="19" spans="1:17" ht="12.75" customHeight="1">
      <c r="A19" s="109">
        <f t="shared" si="0"/>
        <v>16</v>
      </c>
      <c r="B19" s="194" t="s">
        <v>34</v>
      </c>
      <c r="C19" s="189">
        <v>1998</v>
      </c>
      <c r="D19" s="164">
        <v>44</v>
      </c>
      <c r="E19" s="163">
        <v>14</v>
      </c>
      <c r="F19" s="43">
        <v>29</v>
      </c>
      <c r="G19" s="164">
        <v>34</v>
      </c>
      <c r="H19" s="163">
        <v>10</v>
      </c>
      <c r="I19" s="43">
        <v>34</v>
      </c>
      <c r="J19" s="30">
        <v>18</v>
      </c>
      <c r="K19" s="241">
        <v>25</v>
      </c>
      <c r="L19" s="31">
        <v>18</v>
      </c>
      <c r="M19" s="43">
        <v>25</v>
      </c>
      <c r="N19" s="160"/>
      <c r="O19" s="80"/>
      <c r="P19" s="60">
        <f>F19+I19+K19+M19+O19</f>
        <v>113</v>
      </c>
      <c r="Q19" s="29">
        <f>P19-MIN(F19,I19,K19,M19,O19)</f>
        <v>88</v>
      </c>
    </row>
    <row r="20" spans="1:17" ht="12.75" customHeight="1">
      <c r="A20" s="109">
        <f t="shared" si="0"/>
        <v>17</v>
      </c>
      <c r="B20" s="194" t="s">
        <v>61</v>
      </c>
      <c r="C20" s="189">
        <v>1996</v>
      </c>
      <c r="D20" s="164">
        <v>40</v>
      </c>
      <c r="E20" s="163">
        <v>12</v>
      </c>
      <c r="F20" s="43">
        <v>31</v>
      </c>
      <c r="G20" s="164">
        <v>47</v>
      </c>
      <c r="H20" s="163">
        <v>15</v>
      </c>
      <c r="I20" s="43">
        <v>28</v>
      </c>
      <c r="J20" s="78">
        <v>19</v>
      </c>
      <c r="K20" s="241">
        <v>24</v>
      </c>
      <c r="L20" s="31">
        <v>16</v>
      </c>
      <c r="M20" s="43">
        <v>27</v>
      </c>
      <c r="N20" s="160"/>
      <c r="O20" s="80"/>
      <c r="P20" s="60">
        <f>F20+I20+K20+M20+O20</f>
        <v>110</v>
      </c>
      <c r="Q20" s="29">
        <f>P20-MIN(F20,I20,K20,M20,O20)</f>
        <v>86</v>
      </c>
    </row>
    <row r="21" spans="1:17" ht="12.75" customHeight="1">
      <c r="A21" s="109">
        <f t="shared" si="0"/>
        <v>18</v>
      </c>
      <c r="B21" s="194" t="s">
        <v>66</v>
      </c>
      <c r="C21" s="189">
        <v>1998</v>
      </c>
      <c r="D21" s="164">
        <v>54</v>
      </c>
      <c r="E21" s="163">
        <v>19</v>
      </c>
      <c r="F21" s="43">
        <v>24</v>
      </c>
      <c r="G21" s="164">
        <v>51</v>
      </c>
      <c r="H21" s="163">
        <v>17</v>
      </c>
      <c r="I21" s="43">
        <v>26</v>
      </c>
      <c r="J21" s="78">
        <v>21</v>
      </c>
      <c r="K21" s="241">
        <v>22</v>
      </c>
      <c r="L21" s="31">
        <v>26</v>
      </c>
      <c r="M21" s="43">
        <v>13</v>
      </c>
      <c r="N21" s="78"/>
      <c r="O21" s="80"/>
      <c r="P21" s="60">
        <f>F21+I21+K21+M21+O21</f>
        <v>85</v>
      </c>
      <c r="Q21" s="29">
        <f>P21-MIN(F21,I21,K21,M21,O21)</f>
        <v>72</v>
      </c>
    </row>
    <row r="22" spans="1:17" ht="12.75" customHeight="1">
      <c r="A22" s="109">
        <f t="shared" si="0"/>
        <v>19</v>
      </c>
      <c r="B22" s="194" t="s">
        <v>27</v>
      </c>
      <c r="C22" s="189">
        <v>1998</v>
      </c>
      <c r="D22" s="164">
        <v>51</v>
      </c>
      <c r="E22" s="163">
        <v>17</v>
      </c>
      <c r="F22" s="43">
        <v>26</v>
      </c>
      <c r="G22" s="164">
        <v>52</v>
      </c>
      <c r="H22" s="163">
        <v>18</v>
      </c>
      <c r="I22" s="43">
        <v>25</v>
      </c>
      <c r="J22" s="78">
        <v>31</v>
      </c>
      <c r="K22" s="241">
        <v>2</v>
      </c>
      <c r="L22" s="31">
        <v>23</v>
      </c>
      <c r="M22" s="43">
        <v>19</v>
      </c>
      <c r="N22" s="56"/>
      <c r="O22" s="55"/>
      <c r="P22" s="60">
        <f>F22+I22+K22+M22+O22</f>
        <v>72</v>
      </c>
      <c r="Q22" s="29">
        <f>P22-MIN(F22,I22,K22,M22,O22)</f>
        <v>70</v>
      </c>
    </row>
    <row r="23" spans="1:17" ht="12.75" customHeight="1">
      <c r="A23" s="109">
        <f t="shared" si="0"/>
        <v>20</v>
      </c>
      <c r="B23" s="194" t="s">
        <v>32</v>
      </c>
      <c r="C23" s="189">
        <v>1998</v>
      </c>
      <c r="D23" s="164">
        <v>55</v>
      </c>
      <c r="E23" s="163">
        <v>20</v>
      </c>
      <c r="F23" s="43">
        <v>23</v>
      </c>
      <c r="G23" s="165" t="s">
        <v>106</v>
      </c>
      <c r="H23" s="166"/>
      <c r="I23" s="75">
        <v>0</v>
      </c>
      <c r="J23" s="30">
        <v>22</v>
      </c>
      <c r="K23" s="241">
        <v>21</v>
      </c>
      <c r="L23" s="31">
        <v>22</v>
      </c>
      <c r="M23" s="43">
        <v>21</v>
      </c>
      <c r="N23" s="160"/>
      <c r="O23" s="80"/>
      <c r="P23" s="60">
        <f>F23+I23+K23+M23+O23</f>
        <v>65</v>
      </c>
      <c r="Q23" s="29">
        <f>P23-MIN(F23,I23,K23,M23,O23)</f>
        <v>65</v>
      </c>
    </row>
    <row r="24" spans="1:17" ht="12.75" customHeight="1">
      <c r="A24" s="109">
        <f t="shared" si="0"/>
        <v>21</v>
      </c>
      <c r="B24" s="194" t="s">
        <v>30</v>
      </c>
      <c r="C24" s="189">
        <v>1996</v>
      </c>
      <c r="D24" s="38"/>
      <c r="E24" s="166"/>
      <c r="F24" s="75">
        <v>0</v>
      </c>
      <c r="G24" s="38"/>
      <c r="H24" s="166"/>
      <c r="I24" s="75">
        <v>0</v>
      </c>
      <c r="J24" s="78">
        <v>15</v>
      </c>
      <c r="K24" s="241">
        <v>28</v>
      </c>
      <c r="L24" s="31">
        <v>17</v>
      </c>
      <c r="M24" s="43">
        <v>26</v>
      </c>
      <c r="N24" s="56"/>
      <c r="O24" s="55"/>
      <c r="P24" s="60">
        <f>F24+I24+K24+M24+O24</f>
        <v>54</v>
      </c>
      <c r="Q24" s="29">
        <f>P24-MIN(F24,I24,K24,M24,O24)</f>
        <v>54</v>
      </c>
    </row>
    <row r="25" spans="1:17" ht="12.75" customHeight="1">
      <c r="A25" s="109">
        <f t="shared" si="0"/>
        <v>22</v>
      </c>
      <c r="B25" s="194" t="s">
        <v>63</v>
      </c>
      <c r="C25" s="189">
        <v>1996</v>
      </c>
      <c r="D25" s="38"/>
      <c r="E25" s="166"/>
      <c r="F25" s="75">
        <v>0</v>
      </c>
      <c r="G25" s="38"/>
      <c r="H25" s="214"/>
      <c r="I25" s="75">
        <v>0</v>
      </c>
      <c r="J25" s="78">
        <v>17</v>
      </c>
      <c r="K25" s="241">
        <v>26</v>
      </c>
      <c r="L25" s="31">
        <v>20</v>
      </c>
      <c r="M25" s="43">
        <v>23</v>
      </c>
      <c r="N25" s="160"/>
      <c r="O25" s="80"/>
      <c r="P25" s="60">
        <f>F25+I25+K25+M25+O25</f>
        <v>49</v>
      </c>
      <c r="Q25" s="29">
        <f>P25-MIN(F25,I25,K25,M25,O25)</f>
        <v>49</v>
      </c>
    </row>
    <row r="26" spans="1:17" ht="12.75" customHeight="1">
      <c r="A26" s="109">
        <f t="shared" si="0"/>
        <v>23</v>
      </c>
      <c r="B26" s="194" t="s">
        <v>54</v>
      </c>
      <c r="C26" s="189">
        <v>1998</v>
      </c>
      <c r="D26" s="38"/>
      <c r="E26" s="82"/>
      <c r="F26" s="75">
        <v>0</v>
      </c>
      <c r="G26" s="38"/>
      <c r="H26" s="36"/>
      <c r="I26" s="75">
        <v>0</v>
      </c>
      <c r="J26" s="30">
        <v>20</v>
      </c>
      <c r="K26" s="241">
        <v>23</v>
      </c>
      <c r="L26" s="31">
        <v>21</v>
      </c>
      <c r="M26" s="43">
        <v>22</v>
      </c>
      <c r="N26" s="30"/>
      <c r="O26" s="45"/>
      <c r="P26" s="60">
        <f>F26+I26+K26+M26+O26</f>
        <v>45</v>
      </c>
      <c r="Q26" s="29">
        <f>P26-MIN(F26,I26,K26,M26,O26)</f>
        <v>45</v>
      </c>
    </row>
    <row r="27" spans="1:17" ht="12.75" customHeight="1">
      <c r="A27" s="109">
        <f t="shared" si="0"/>
        <v>24</v>
      </c>
      <c r="B27" s="194" t="s">
        <v>117</v>
      </c>
      <c r="C27" s="189">
        <v>1996</v>
      </c>
      <c r="D27" s="38"/>
      <c r="E27" s="82"/>
      <c r="F27" s="75">
        <v>0</v>
      </c>
      <c r="G27" s="38"/>
      <c r="H27" s="36"/>
      <c r="I27" s="75">
        <v>0</v>
      </c>
      <c r="J27" s="78">
        <v>27</v>
      </c>
      <c r="K27" s="241">
        <v>11</v>
      </c>
      <c r="L27" s="31">
        <v>19</v>
      </c>
      <c r="M27" s="43">
        <v>24</v>
      </c>
      <c r="N27" s="160"/>
      <c r="O27" s="80"/>
      <c r="P27" s="60">
        <f>F27+I27+K27+M27+O27</f>
        <v>35</v>
      </c>
      <c r="Q27" s="29">
        <f>P27-MIN(F27,I27,K27,M27,O27)</f>
        <v>35</v>
      </c>
    </row>
    <row r="28" spans="1:17" ht="12.75" customHeight="1">
      <c r="A28" s="109">
        <f t="shared" si="0"/>
        <v>25</v>
      </c>
      <c r="B28" s="194" t="s">
        <v>116</v>
      </c>
      <c r="C28" s="189">
        <v>1998</v>
      </c>
      <c r="D28" s="38"/>
      <c r="E28" s="166"/>
      <c r="F28" s="75">
        <v>0</v>
      </c>
      <c r="G28" s="38"/>
      <c r="H28" s="166"/>
      <c r="I28" s="75">
        <v>0</v>
      </c>
      <c r="J28" s="30">
        <v>24</v>
      </c>
      <c r="K28" s="241">
        <v>17</v>
      </c>
      <c r="L28" s="31">
        <v>24</v>
      </c>
      <c r="M28" s="43">
        <v>17</v>
      </c>
      <c r="N28" s="160"/>
      <c r="O28" s="80"/>
      <c r="P28" s="60">
        <f>F28+I28+K28+M28+O28</f>
        <v>34</v>
      </c>
      <c r="Q28" s="29">
        <f>P28-MIN(F28,I28,K28,M28,O28)</f>
        <v>34</v>
      </c>
    </row>
    <row r="29" spans="1:17" ht="12.75" customHeight="1">
      <c r="A29" s="109">
        <f t="shared" si="0"/>
        <v>26</v>
      </c>
      <c r="B29" s="194" t="s">
        <v>115</v>
      </c>
      <c r="C29" s="189">
        <v>1999</v>
      </c>
      <c r="D29" s="38"/>
      <c r="E29" s="166"/>
      <c r="F29" s="75">
        <v>0</v>
      </c>
      <c r="G29" s="38"/>
      <c r="H29" s="166"/>
      <c r="I29" s="75">
        <v>0</v>
      </c>
      <c r="J29" s="78">
        <v>23</v>
      </c>
      <c r="K29" s="241">
        <v>19</v>
      </c>
      <c r="L29" s="31">
        <v>29</v>
      </c>
      <c r="M29" s="43">
        <v>7</v>
      </c>
      <c r="N29" s="160"/>
      <c r="O29" s="80"/>
      <c r="P29" s="60">
        <f>F29+I29+K29+M29+O29</f>
        <v>26</v>
      </c>
      <c r="Q29" s="29">
        <f>P29-MIN(F29,I29,K29,M29,O29)</f>
        <v>26</v>
      </c>
    </row>
    <row r="30" spans="1:17" ht="12.75" customHeight="1">
      <c r="A30" s="109">
        <f t="shared" si="0"/>
        <v>27</v>
      </c>
      <c r="B30" s="194" t="s">
        <v>118</v>
      </c>
      <c r="C30" s="189">
        <v>1999</v>
      </c>
      <c r="D30" s="38"/>
      <c r="E30" s="166"/>
      <c r="F30" s="75">
        <v>0</v>
      </c>
      <c r="G30" s="38"/>
      <c r="H30" s="166"/>
      <c r="I30" s="75">
        <v>0</v>
      </c>
      <c r="J30" s="30">
        <v>28</v>
      </c>
      <c r="K30" s="241">
        <v>9</v>
      </c>
      <c r="L30" s="31">
        <v>25</v>
      </c>
      <c r="M30" s="43">
        <v>15</v>
      </c>
      <c r="N30" s="160"/>
      <c r="O30" s="80"/>
      <c r="P30" s="60">
        <f>F30+I30+K30+M30+O30</f>
        <v>24</v>
      </c>
      <c r="Q30" s="29">
        <f>P30-MIN(F30,I30,K30,M30,O30)</f>
        <v>24</v>
      </c>
    </row>
    <row r="31" spans="1:17" ht="12.75" customHeight="1">
      <c r="A31" s="109">
        <f t="shared" si="0"/>
        <v>28</v>
      </c>
      <c r="B31" s="194" t="s">
        <v>62</v>
      </c>
      <c r="C31" s="189">
        <v>1995</v>
      </c>
      <c r="D31" s="38"/>
      <c r="E31" s="82"/>
      <c r="F31" s="75">
        <v>0</v>
      </c>
      <c r="G31" s="38"/>
      <c r="H31" s="36"/>
      <c r="I31" s="75">
        <v>0</v>
      </c>
      <c r="J31" s="30">
        <v>26</v>
      </c>
      <c r="K31" s="241">
        <v>13</v>
      </c>
      <c r="L31" s="31">
        <v>27</v>
      </c>
      <c r="M31" s="43">
        <v>11</v>
      </c>
      <c r="N31" s="160"/>
      <c r="O31" s="80"/>
      <c r="P31" s="60">
        <f>F31+I31+K31+M31+O31</f>
        <v>24</v>
      </c>
      <c r="Q31" s="29">
        <f>P31-MIN(F31,I31,K31,M31,O31)</f>
        <v>24</v>
      </c>
    </row>
    <row r="32" spans="1:17" ht="12.75" customHeight="1">
      <c r="A32" s="109">
        <f t="shared" si="0"/>
        <v>29</v>
      </c>
      <c r="B32" s="196" t="s">
        <v>125</v>
      </c>
      <c r="C32" s="191">
        <v>2000</v>
      </c>
      <c r="D32" s="54" t="s">
        <v>59</v>
      </c>
      <c r="E32" s="163" t="s">
        <v>83</v>
      </c>
      <c r="F32" s="167">
        <v>0</v>
      </c>
      <c r="G32" s="164">
        <v>56</v>
      </c>
      <c r="H32" s="163">
        <v>19</v>
      </c>
      <c r="I32" s="43">
        <v>24</v>
      </c>
      <c r="J32" s="82"/>
      <c r="K32" s="240">
        <v>0</v>
      </c>
      <c r="L32" s="38"/>
      <c r="M32" s="75">
        <v>0</v>
      </c>
      <c r="N32" s="56"/>
      <c r="O32" s="55"/>
      <c r="P32" s="60">
        <f>F32+I32+K32+M32+O32</f>
        <v>24</v>
      </c>
      <c r="Q32" s="29">
        <f>P32-MIN(F32,I32,K32,M32,O32)</f>
        <v>24</v>
      </c>
    </row>
    <row r="33" spans="1:17" ht="12.75" customHeight="1">
      <c r="A33" s="109">
        <f t="shared" si="0"/>
        <v>30</v>
      </c>
      <c r="B33" s="194" t="s">
        <v>64</v>
      </c>
      <c r="C33" s="189">
        <v>1998</v>
      </c>
      <c r="D33" s="38"/>
      <c r="E33" s="82"/>
      <c r="F33" s="75">
        <v>0</v>
      </c>
      <c r="G33" s="38"/>
      <c r="H33" s="36"/>
      <c r="I33" s="75">
        <v>0</v>
      </c>
      <c r="J33" s="78">
        <v>25</v>
      </c>
      <c r="K33" s="241">
        <v>15</v>
      </c>
      <c r="L33" s="31">
        <v>31</v>
      </c>
      <c r="M33" s="43">
        <v>2</v>
      </c>
      <c r="N33" s="160"/>
      <c r="O33" s="80"/>
      <c r="P33" s="60">
        <f>F33+I33+K33+M33+O33</f>
        <v>17</v>
      </c>
      <c r="Q33" s="29">
        <f>P33-MIN(F33,I33,K33,M33,O33)</f>
        <v>17</v>
      </c>
    </row>
    <row r="34" spans="1:17" ht="12.75" customHeight="1">
      <c r="A34" s="109">
        <f t="shared" si="0"/>
        <v>31</v>
      </c>
      <c r="B34" s="194" t="s">
        <v>56</v>
      </c>
      <c r="C34" s="189">
        <v>1998</v>
      </c>
      <c r="D34" s="38"/>
      <c r="E34" s="166"/>
      <c r="F34" s="75">
        <v>0</v>
      </c>
      <c r="G34" s="38"/>
      <c r="H34" s="166"/>
      <c r="I34" s="75">
        <v>0</v>
      </c>
      <c r="J34" s="30">
        <v>30</v>
      </c>
      <c r="K34" s="241">
        <v>5</v>
      </c>
      <c r="L34" s="31">
        <v>28</v>
      </c>
      <c r="M34" s="43">
        <v>9</v>
      </c>
      <c r="N34" s="160"/>
      <c r="O34" s="80"/>
      <c r="P34" s="60">
        <f>F34+I34+K34+M34+O34</f>
        <v>14</v>
      </c>
      <c r="Q34" s="29">
        <f>P34-MIN(F34,I34,K34,M34,O34)</f>
        <v>14</v>
      </c>
    </row>
    <row r="35" spans="1:17" ht="12.75" customHeight="1">
      <c r="A35" s="109">
        <f t="shared" si="0"/>
        <v>32</v>
      </c>
      <c r="B35" s="194" t="s">
        <v>65</v>
      </c>
      <c r="C35" s="189">
        <v>1996</v>
      </c>
      <c r="D35" s="38"/>
      <c r="E35" s="82"/>
      <c r="F35" s="75">
        <v>0</v>
      </c>
      <c r="G35" s="38"/>
      <c r="H35" s="36"/>
      <c r="I35" s="75">
        <v>0</v>
      </c>
      <c r="J35" s="78">
        <v>29</v>
      </c>
      <c r="K35" s="241">
        <v>7</v>
      </c>
      <c r="L35" s="31">
        <v>30</v>
      </c>
      <c r="M35" s="43">
        <v>5</v>
      </c>
      <c r="N35" s="160"/>
      <c r="O35" s="80"/>
      <c r="P35" s="60">
        <f>F35+I35+K35+M35+O35</f>
        <v>12</v>
      </c>
      <c r="Q35" s="29">
        <f>P35-MIN(F35,I35,K35,M35,O35)</f>
        <v>12</v>
      </c>
    </row>
    <row r="36" spans="1:17" ht="12.75" customHeight="1">
      <c r="A36" s="109">
        <f t="shared" si="0"/>
        <v>33</v>
      </c>
      <c r="B36" s="194" t="s">
        <v>58</v>
      </c>
      <c r="C36" s="189">
        <v>1999</v>
      </c>
      <c r="D36" s="38"/>
      <c r="E36" s="82"/>
      <c r="F36" s="75">
        <v>0</v>
      </c>
      <c r="G36" s="38"/>
      <c r="H36" s="36"/>
      <c r="I36" s="75">
        <v>0</v>
      </c>
      <c r="J36" s="30">
        <v>32</v>
      </c>
      <c r="K36" s="241">
        <v>2</v>
      </c>
      <c r="L36" s="31">
        <v>32</v>
      </c>
      <c r="M36" s="43">
        <v>2</v>
      </c>
      <c r="N36" s="160"/>
      <c r="O36" s="80"/>
      <c r="P36" s="60">
        <f>F36+I36+K36+M36+O36</f>
        <v>4</v>
      </c>
      <c r="Q36" s="29">
        <f>P36-MIN(F36,I36,K36,M36,O36)</f>
        <v>4</v>
      </c>
    </row>
    <row r="37" spans="1:17" ht="12.75" customHeight="1">
      <c r="A37" s="109">
        <f t="shared" si="0"/>
        <v>34</v>
      </c>
      <c r="B37" s="194" t="s">
        <v>121</v>
      </c>
      <c r="C37" s="189">
        <v>1998</v>
      </c>
      <c r="D37" s="38"/>
      <c r="E37" s="82"/>
      <c r="F37" s="75">
        <v>0</v>
      </c>
      <c r="G37" s="38"/>
      <c r="H37" s="36"/>
      <c r="I37" s="75">
        <v>0</v>
      </c>
      <c r="J37" s="78">
        <v>35</v>
      </c>
      <c r="K37" s="241">
        <v>2</v>
      </c>
      <c r="L37" s="31">
        <v>33</v>
      </c>
      <c r="M37" s="43">
        <v>2</v>
      </c>
      <c r="N37" s="160"/>
      <c r="O37" s="80"/>
      <c r="P37" s="60">
        <f>F37+I37+K37+M37+O37</f>
        <v>4</v>
      </c>
      <c r="Q37" s="29">
        <f>P37-MIN(F37,I37,K37,M37,O37)</f>
        <v>4</v>
      </c>
    </row>
    <row r="38" spans="1:17" ht="12.75" customHeight="1">
      <c r="A38" s="109">
        <f t="shared" si="0"/>
        <v>35</v>
      </c>
      <c r="B38" s="194" t="s">
        <v>120</v>
      </c>
      <c r="C38" s="189">
        <v>1995</v>
      </c>
      <c r="D38" s="38"/>
      <c r="E38" s="166"/>
      <c r="F38" s="75">
        <v>0</v>
      </c>
      <c r="G38" s="38"/>
      <c r="H38" s="166"/>
      <c r="I38" s="75">
        <v>0</v>
      </c>
      <c r="J38" s="30">
        <v>34</v>
      </c>
      <c r="K38" s="241">
        <v>2</v>
      </c>
      <c r="L38" s="31">
        <v>34</v>
      </c>
      <c r="M38" s="43">
        <v>2</v>
      </c>
      <c r="N38" s="56"/>
      <c r="O38" s="55"/>
      <c r="P38" s="60">
        <f>F38+I38+K38+M38+O38</f>
        <v>4</v>
      </c>
      <c r="Q38" s="29">
        <f>P38-MIN(F38,I38,K38,M38,O38)</f>
        <v>4</v>
      </c>
    </row>
    <row r="39" spans="1:17" ht="12.75" customHeight="1">
      <c r="A39" s="109">
        <f t="shared" si="0"/>
        <v>36</v>
      </c>
      <c r="B39" s="194" t="s">
        <v>119</v>
      </c>
      <c r="C39" s="189">
        <v>1999</v>
      </c>
      <c r="D39" s="38"/>
      <c r="E39" s="166"/>
      <c r="F39" s="75">
        <v>0</v>
      </c>
      <c r="G39" s="38"/>
      <c r="H39" s="166"/>
      <c r="I39" s="75">
        <v>0</v>
      </c>
      <c r="J39" s="78">
        <v>33</v>
      </c>
      <c r="K39" s="241">
        <v>2</v>
      </c>
      <c r="L39" s="31">
        <v>35</v>
      </c>
      <c r="M39" s="43">
        <v>2</v>
      </c>
      <c r="N39" s="160"/>
      <c r="O39" s="80"/>
      <c r="P39" s="60">
        <f>F39+I39+K39+M39+O39</f>
        <v>4</v>
      </c>
      <c r="Q39" s="29">
        <f>P39-MIN(F39,I39,K39,M39,O39)</f>
        <v>4</v>
      </c>
    </row>
    <row r="40" spans="1:17" ht="12.75" customHeight="1">
      <c r="A40" s="109">
        <f t="shared" si="0"/>
        <v>37</v>
      </c>
      <c r="B40" s="194" t="s">
        <v>84</v>
      </c>
      <c r="C40" s="189">
        <v>1999</v>
      </c>
      <c r="D40" s="38"/>
      <c r="E40" s="166"/>
      <c r="F40" s="75">
        <v>0</v>
      </c>
      <c r="G40" s="38"/>
      <c r="H40" s="166"/>
      <c r="I40" s="75">
        <v>0</v>
      </c>
      <c r="J40" s="30">
        <v>36</v>
      </c>
      <c r="K40" s="241">
        <v>2</v>
      </c>
      <c r="L40" s="31">
        <v>36</v>
      </c>
      <c r="M40" s="43">
        <v>2</v>
      </c>
      <c r="N40" s="160"/>
      <c r="O40" s="80"/>
      <c r="P40" s="60">
        <f>F40+I40+K40+M40+O39</f>
        <v>4</v>
      </c>
      <c r="Q40" s="29">
        <f>P40-MIN(F40,I40,K40,M40,O39)</f>
        <v>4</v>
      </c>
    </row>
    <row r="41" spans="1:17" ht="12.75" customHeight="1">
      <c r="A41" s="110">
        <f t="shared" si="0"/>
        <v>38</v>
      </c>
      <c r="B41" s="199" t="s">
        <v>122</v>
      </c>
      <c r="C41" s="192">
        <v>1997</v>
      </c>
      <c r="D41" s="174"/>
      <c r="E41" s="176"/>
      <c r="F41" s="177">
        <v>0</v>
      </c>
      <c r="G41" s="174"/>
      <c r="H41" s="176"/>
      <c r="I41" s="177">
        <v>0</v>
      </c>
      <c r="J41" s="244">
        <v>37</v>
      </c>
      <c r="K41" s="245">
        <v>2</v>
      </c>
      <c r="L41" s="171">
        <v>37</v>
      </c>
      <c r="M41" s="236">
        <v>2</v>
      </c>
      <c r="N41" s="61"/>
      <c r="O41" s="178"/>
      <c r="P41" s="172">
        <f>F41+I41+K41+M41+O41</f>
        <v>4</v>
      </c>
      <c r="Q41" s="173">
        <f>P41-MIN(F41,I41,K41,M41,O41)</f>
        <v>4</v>
      </c>
    </row>
    <row r="42" spans="1:17" ht="12.75">
      <c r="A42" s="3"/>
      <c r="B42" s="3"/>
      <c r="C42" s="13"/>
      <c r="D42" s="13"/>
      <c r="E42" s="13"/>
      <c r="F42" s="3"/>
      <c r="G42" s="13"/>
      <c r="H42" s="13"/>
      <c r="I42" s="3"/>
      <c r="J42" s="13"/>
      <c r="K42" s="3"/>
      <c r="L42" s="13"/>
      <c r="M42" s="3"/>
      <c r="N42" s="3"/>
      <c r="O42" s="3"/>
      <c r="P42" s="13"/>
      <c r="Q42" s="13"/>
    </row>
  </sheetData>
  <sheetProtection/>
  <mergeCells count="6">
    <mergeCell ref="A1:Q1"/>
    <mergeCell ref="D2:F2"/>
    <mergeCell ref="G2:I2"/>
    <mergeCell ref="J2:K2"/>
    <mergeCell ref="L2:M2"/>
    <mergeCell ref="N2:O2"/>
  </mergeCells>
  <printOptions/>
  <pageMargins left="1.062992125984252" right="0.4724409448818898" top="0.31496062992125984" bottom="0.3937007874015748" header="0.3937007874015748" footer="0.11811023622047245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="120" zoomScaleNormal="120" zoomScalePageLayoutView="130" workbookViewId="0" topLeftCell="A1">
      <selection activeCell="Q3" sqref="Q3"/>
    </sheetView>
  </sheetViews>
  <sheetFormatPr defaultColWidth="9.00390625" defaultRowHeight="12.75"/>
  <cols>
    <col min="1" max="1" width="6.625" style="19" customWidth="1"/>
    <col min="2" max="2" width="23.25390625" style="19" customWidth="1"/>
    <col min="3" max="3" width="6.875" style="25" customWidth="1"/>
    <col min="4" max="5" width="5.625" style="19" customWidth="1"/>
    <col min="6" max="6" width="5.75390625" style="20" customWidth="1"/>
    <col min="7" max="8" width="5.625" style="19" customWidth="1"/>
    <col min="9" max="9" width="5.75390625" style="20" customWidth="1"/>
    <col min="10" max="10" width="5.625" style="19" customWidth="1"/>
    <col min="11" max="11" width="5.75390625" style="20" customWidth="1"/>
    <col min="12" max="12" width="5.625" style="20" customWidth="1"/>
    <col min="13" max="13" width="5.75390625" style="20" customWidth="1"/>
    <col min="14" max="14" width="5.625" style="20" customWidth="1"/>
    <col min="15" max="15" width="5.75390625" style="20" customWidth="1"/>
    <col min="16" max="16" width="9.75390625" style="19" hidden="1" customWidth="1"/>
    <col min="17" max="17" width="10.75390625" style="19" customWidth="1"/>
    <col min="18" max="16384" width="9.125" style="19" customWidth="1"/>
  </cols>
  <sheetData>
    <row r="1" spans="1:17" ht="21.75" customHeight="1" thickBot="1">
      <c r="A1" s="229" t="s">
        <v>132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30"/>
    </row>
    <row r="2" spans="1:17" ht="39" customHeight="1" thickBot="1">
      <c r="A2" s="18"/>
      <c r="B2" s="21"/>
      <c r="C2" s="24"/>
      <c r="D2" s="219" t="s">
        <v>123</v>
      </c>
      <c r="E2" s="220"/>
      <c r="F2" s="221"/>
      <c r="G2" s="219" t="s">
        <v>124</v>
      </c>
      <c r="H2" s="220"/>
      <c r="I2" s="221"/>
      <c r="J2" s="222" t="s">
        <v>82</v>
      </c>
      <c r="K2" s="223"/>
      <c r="L2" s="224" t="s">
        <v>81</v>
      </c>
      <c r="M2" s="225"/>
      <c r="N2" s="228" t="s">
        <v>85</v>
      </c>
      <c r="O2" s="227"/>
      <c r="P2" s="27"/>
      <c r="Q2" s="11"/>
    </row>
    <row r="3" spans="1:17" ht="39" thickBot="1">
      <c r="A3" s="59" t="s">
        <v>5</v>
      </c>
      <c r="B3" s="129" t="s">
        <v>6</v>
      </c>
      <c r="C3" s="76" t="s">
        <v>47</v>
      </c>
      <c r="D3" s="9" t="s">
        <v>43</v>
      </c>
      <c r="E3" s="186" t="s">
        <v>45</v>
      </c>
      <c r="F3" s="15" t="s">
        <v>8</v>
      </c>
      <c r="G3" s="9" t="s">
        <v>43</v>
      </c>
      <c r="H3" s="186" t="s">
        <v>45</v>
      </c>
      <c r="I3" s="28" t="s">
        <v>8</v>
      </c>
      <c r="J3" s="9" t="s">
        <v>7</v>
      </c>
      <c r="K3" s="15" t="s">
        <v>8</v>
      </c>
      <c r="L3" s="40" t="s">
        <v>7</v>
      </c>
      <c r="M3" s="28" t="s">
        <v>8</v>
      </c>
      <c r="N3" s="9" t="s">
        <v>7</v>
      </c>
      <c r="O3" s="15" t="s">
        <v>8</v>
      </c>
      <c r="P3" s="129" t="s">
        <v>0</v>
      </c>
      <c r="Q3" s="270" t="s">
        <v>133</v>
      </c>
    </row>
    <row r="4" spans="1:17" ht="13.5" customHeight="1">
      <c r="A4" s="125">
        <f>1</f>
        <v>1</v>
      </c>
      <c r="B4" s="130" t="s">
        <v>26</v>
      </c>
      <c r="C4" s="126">
        <v>1995</v>
      </c>
      <c r="D4" s="215">
        <v>28</v>
      </c>
      <c r="E4" s="235">
        <v>8</v>
      </c>
      <c r="F4" s="248">
        <v>38</v>
      </c>
      <c r="G4" s="206">
        <v>11</v>
      </c>
      <c r="H4" s="161">
        <v>2</v>
      </c>
      <c r="I4" s="249">
        <v>55</v>
      </c>
      <c r="J4" s="251">
        <v>1</v>
      </c>
      <c r="K4" s="200">
        <v>60</v>
      </c>
      <c r="L4" s="97">
        <v>1</v>
      </c>
      <c r="M4" s="146">
        <v>60</v>
      </c>
      <c r="N4" s="253"/>
      <c r="O4" s="152"/>
      <c r="P4" s="8">
        <f>F4+I4+K4+M4+O4</f>
        <v>213</v>
      </c>
      <c r="Q4" s="135">
        <f>P4-MIN(F4,I4,K4,M4,O4)</f>
        <v>175</v>
      </c>
    </row>
    <row r="5" spans="1:17" ht="13.5" customHeight="1">
      <c r="A5" s="125">
        <f>A4+1</f>
        <v>2</v>
      </c>
      <c r="B5" s="130" t="s">
        <v>44</v>
      </c>
      <c r="C5" s="126">
        <v>1995</v>
      </c>
      <c r="D5" s="185">
        <v>32</v>
      </c>
      <c r="E5" s="180">
        <v>13</v>
      </c>
      <c r="F5" s="49">
        <v>30</v>
      </c>
      <c r="G5" s="246">
        <v>14</v>
      </c>
      <c r="H5" s="168">
        <v>1</v>
      </c>
      <c r="I5" s="241">
        <v>60</v>
      </c>
      <c r="J5" s="252">
        <v>2</v>
      </c>
      <c r="K5" s="49">
        <v>55</v>
      </c>
      <c r="L5" s="97">
        <v>2</v>
      </c>
      <c r="M5" s="42">
        <v>55</v>
      </c>
      <c r="N5" s="253"/>
      <c r="O5" s="152"/>
      <c r="P5" s="29">
        <f>F5+I5+K5+M5+O5</f>
        <v>200</v>
      </c>
      <c r="Q5" s="133">
        <f>P5-MIN(F5,I5,K5,M5,O5)</f>
        <v>170</v>
      </c>
    </row>
    <row r="6" spans="1:17" ht="13.5" customHeight="1">
      <c r="A6" s="125">
        <f>A5+1</f>
        <v>3</v>
      </c>
      <c r="B6" s="130" t="s">
        <v>20</v>
      </c>
      <c r="C6" s="126">
        <v>1997</v>
      </c>
      <c r="D6" s="70">
        <v>17</v>
      </c>
      <c r="E6" s="163">
        <v>2</v>
      </c>
      <c r="F6" s="49">
        <v>55</v>
      </c>
      <c r="G6" s="154">
        <v>17</v>
      </c>
      <c r="H6" s="168">
        <v>3</v>
      </c>
      <c r="I6" s="241">
        <v>50</v>
      </c>
      <c r="J6" s="252">
        <v>3</v>
      </c>
      <c r="K6" s="49">
        <v>50</v>
      </c>
      <c r="L6" s="41">
        <v>6</v>
      </c>
      <c r="M6" s="42">
        <v>42</v>
      </c>
      <c r="N6" s="266"/>
      <c r="O6" s="83"/>
      <c r="P6" s="29">
        <f>F6+I6+K6+M6+O6</f>
        <v>197</v>
      </c>
      <c r="Q6" s="133">
        <f>P6-MIN(F6,I6,K6,M6,O6)</f>
        <v>155</v>
      </c>
    </row>
    <row r="7" spans="1:17" ht="13.5" customHeight="1">
      <c r="A7" s="125">
        <f>A6+1</f>
        <v>4</v>
      </c>
      <c r="B7" s="131" t="s">
        <v>24</v>
      </c>
      <c r="C7" s="127">
        <v>1996</v>
      </c>
      <c r="D7" s="70">
        <v>20</v>
      </c>
      <c r="E7" s="180">
        <v>4</v>
      </c>
      <c r="F7" s="49">
        <v>46</v>
      </c>
      <c r="G7" s="154">
        <v>26</v>
      </c>
      <c r="H7" s="163">
        <v>6</v>
      </c>
      <c r="I7" s="241">
        <v>42</v>
      </c>
      <c r="J7" s="252">
        <v>4</v>
      </c>
      <c r="K7" s="49">
        <v>46</v>
      </c>
      <c r="L7" s="97">
        <v>5</v>
      </c>
      <c r="M7" s="42">
        <v>44</v>
      </c>
      <c r="N7" s="254"/>
      <c r="O7" s="55"/>
      <c r="P7" s="29">
        <f>F7+I7+K7+M7+O7</f>
        <v>178</v>
      </c>
      <c r="Q7" s="133">
        <f>P7-MIN(F7,I7,K7,M7,O7)</f>
        <v>136</v>
      </c>
    </row>
    <row r="8" spans="1:17" ht="13.5" customHeight="1">
      <c r="A8" s="6">
        <f aca="true" t="shared" si="0" ref="A8:A16">A7+1</f>
        <v>5</v>
      </c>
      <c r="B8" s="131" t="s">
        <v>51</v>
      </c>
      <c r="C8" s="127">
        <v>1997</v>
      </c>
      <c r="D8" s="70">
        <v>16</v>
      </c>
      <c r="E8" s="163">
        <v>1</v>
      </c>
      <c r="F8" s="49">
        <v>60</v>
      </c>
      <c r="G8" s="154">
        <v>47</v>
      </c>
      <c r="H8" s="168">
        <v>11</v>
      </c>
      <c r="I8" s="241">
        <v>32</v>
      </c>
      <c r="J8" s="252">
        <v>5</v>
      </c>
      <c r="K8" s="49">
        <v>44</v>
      </c>
      <c r="L8" s="41">
        <v>12</v>
      </c>
      <c r="M8" s="42">
        <v>31</v>
      </c>
      <c r="N8" s="255"/>
      <c r="O8" s="55"/>
      <c r="P8" s="29">
        <f>F8+I8+K8+M8+O8</f>
        <v>167</v>
      </c>
      <c r="Q8" s="133">
        <f>P8-MIN(F8,I8,K8,M8,O8)</f>
        <v>136</v>
      </c>
    </row>
    <row r="9" spans="1:17" ht="13.5" customHeight="1">
      <c r="A9" s="6">
        <f t="shared" si="0"/>
        <v>6</v>
      </c>
      <c r="B9" s="131" t="s">
        <v>19</v>
      </c>
      <c r="C9" s="127">
        <v>1998</v>
      </c>
      <c r="D9" s="70">
        <v>19</v>
      </c>
      <c r="E9" s="180">
        <v>3</v>
      </c>
      <c r="F9" s="49">
        <v>50</v>
      </c>
      <c r="G9" s="154">
        <v>18</v>
      </c>
      <c r="H9" s="163">
        <v>4</v>
      </c>
      <c r="I9" s="241">
        <v>46</v>
      </c>
      <c r="J9" s="252">
        <v>8</v>
      </c>
      <c r="K9" s="49">
        <v>38</v>
      </c>
      <c r="L9" s="97">
        <v>14</v>
      </c>
      <c r="M9" s="42">
        <v>29</v>
      </c>
      <c r="N9" s="254"/>
      <c r="O9" s="55"/>
      <c r="P9" s="29">
        <f>F9+I9+K9+M9+O9</f>
        <v>163</v>
      </c>
      <c r="Q9" s="133">
        <f>P9-MIN(F9,I9,K9,M9,O9)</f>
        <v>134</v>
      </c>
    </row>
    <row r="10" spans="1:17" ht="13.5" customHeight="1">
      <c r="A10" s="6">
        <f t="shared" si="0"/>
        <v>7</v>
      </c>
      <c r="B10" s="131" t="s">
        <v>25</v>
      </c>
      <c r="C10" s="127">
        <v>1996</v>
      </c>
      <c r="D10" s="70">
        <v>33</v>
      </c>
      <c r="E10" s="163">
        <v>10</v>
      </c>
      <c r="F10" s="49">
        <v>34</v>
      </c>
      <c r="G10" s="154">
        <v>19</v>
      </c>
      <c r="H10" s="168">
        <v>5</v>
      </c>
      <c r="I10" s="241">
        <v>44</v>
      </c>
      <c r="J10" s="252">
        <v>7</v>
      </c>
      <c r="K10" s="49">
        <v>40</v>
      </c>
      <c r="L10" s="41">
        <v>4</v>
      </c>
      <c r="M10" s="42">
        <v>46</v>
      </c>
      <c r="N10" s="255"/>
      <c r="O10" s="55"/>
      <c r="P10" s="29">
        <f>F10+I10+K10+M10+O10</f>
        <v>164</v>
      </c>
      <c r="Q10" s="133">
        <f>P10-MIN(F10,I10,K10,M10,O10)</f>
        <v>130</v>
      </c>
    </row>
    <row r="11" spans="1:17" ht="13.5" customHeight="1">
      <c r="A11" s="6">
        <f t="shared" si="0"/>
        <v>8</v>
      </c>
      <c r="B11" s="131" t="s">
        <v>23</v>
      </c>
      <c r="C11" s="127">
        <v>1996</v>
      </c>
      <c r="D11" s="70">
        <v>34</v>
      </c>
      <c r="E11" s="180">
        <v>11</v>
      </c>
      <c r="F11" s="49">
        <v>32</v>
      </c>
      <c r="G11" s="154">
        <v>45</v>
      </c>
      <c r="H11" s="163">
        <v>10</v>
      </c>
      <c r="I11" s="241">
        <v>34</v>
      </c>
      <c r="J11" s="252">
        <v>6</v>
      </c>
      <c r="K11" s="49">
        <v>42</v>
      </c>
      <c r="L11" s="97">
        <v>3</v>
      </c>
      <c r="M11" s="42">
        <v>50</v>
      </c>
      <c r="N11" s="255"/>
      <c r="O11" s="55"/>
      <c r="P11" s="29">
        <f>F11+I11+K11+M11+O11</f>
        <v>158</v>
      </c>
      <c r="Q11" s="133">
        <f>P11-MIN(F11,I11,K11,M11,O11)</f>
        <v>126</v>
      </c>
    </row>
    <row r="12" spans="1:17" ht="13.5" customHeight="1">
      <c r="A12" s="6">
        <f t="shared" si="0"/>
        <v>9</v>
      </c>
      <c r="B12" s="131" t="s">
        <v>22</v>
      </c>
      <c r="C12" s="127">
        <v>1995</v>
      </c>
      <c r="D12" s="184">
        <v>26</v>
      </c>
      <c r="E12" s="163">
        <v>6</v>
      </c>
      <c r="F12" s="49">
        <v>42</v>
      </c>
      <c r="G12" s="154">
        <v>48</v>
      </c>
      <c r="H12" s="163">
        <v>12</v>
      </c>
      <c r="I12" s="241">
        <v>31</v>
      </c>
      <c r="J12" s="252">
        <v>9</v>
      </c>
      <c r="K12" s="49">
        <v>36</v>
      </c>
      <c r="L12" s="41">
        <v>7</v>
      </c>
      <c r="M12" s="42">
        <v>40</v>
      </c>
      <c r="N12" s="255"/>
      <c r="O12" s="55"/>
      <c r="P12" s="29">
        <f>F12+I12+K12+M12+O12</f>
        <v>149</v>
      </c>
      <c r="Q12" s="133">
        <f>P12-MIN(F12,I12,K12,M12,O12)</f>
        <v>118</v>
      </c>
    </row>
    <row r="13" spans="1:17" ht="13.5" customHeight="1">
      <c r="A13" s="6">
        <f t="shared" si="0"/>
        <v>10</v>
      </c>
      <c r="B13" s="131" t="s">
        <v>21</v>
      </c>
      <c r="C13" s="127">
        <v>1998</v>
      </c>
      <c r="D13" s="70">
        <v>24</v>
      </c>
      <c r="E13" s="180">
        <v>5</v>
      </c>
      <c r="F13" s="49">
        <v>44</v>
      </c>
      <c r="G13" s="154">
        <v>37</v>
      </c>
      <c r="H13" s="168">
        <v>9</v>
      </c>
      <c r="I13" s="241">
        <v>36</v>
      </c>
      <c r="J13" s="252">
        <v>10</v>
      </c>
      <c r="K13" s="49">
        <v>34</v>
      </c>
      <c r="L13" s="97">
        <v>8</v>
      </c>
      <c r="M13" s="42">
        <v>38</v>
      </c>
      <c r="N13" s="254"/>
      <c r="O13" s="55"/>
      <c r="P13" s="29">
        <f>F13+I13+K13+M13+O13</f>
        <v>152</v>
      </c>
      <c r="Q13" s="133">
        <f>P13-MIN(F13,I13,K13,M13,O13)</f>
        <v>118</v>
      </c>
    </row>
    <row r="14" spans="1:17" ht="13.5" customHeight="1">
      <c r="A14" s="6">
        <f t="shared" si="0"/>
        <v>11</v>
      </c>
      <c r="B14" s="131" t="s">
        <v>49</v>
      </c>
      <c r="C14" s="127">
        <v>1998</v>
      </c>
      <c r="D14" s="70">
        <v>32</v>
      </c>
      <c r="E14" s="163">
        <v>9</v>
      </c>
      <c r="F14" s="49">
        <v>36</v>
      </c>
      <c r="G14" s="154">
        <v>31</v>
      </c>
      <c r="H14" s="168">
        <v>7</v>
      </c>
      <c r="I14" s="241">
        <v>40</v>
      </c>
      <c r="J14" s="252">
        <v>14</v>
      </c>
      <c r="K14" s="49">
        <v>29</v>
      </c>
      <c r="L14" s="41">
        <v>10</v>
      </c>
      <c r="M14" s="42">
        <v>34</v>
      </c>
      <c r="N14" s="254"/>
      <c r="O14" s="55"/>
      <c r="P14" s="29">
        <f>F14+I14+K14+M14+O14</f>
        <v>139</v>
      </c>
      <c r="Q14" s="133">
        <f>P14-MIN(F14,I14,K14,M14,O14)</f>
        <v>110</v>
      </c>
    </row>
    <row r="15" spans="1:17" ht="13.5" customHeight="1">
      <c r="A15" s="6">
        <f t="shared" si="0"/>
        <v>12</v>
      </c>
      <c r="B15" s="131" t="s">
        <v>60</v>
      </c>
      <c r="C15" s="127">
        <v>2000</v>
      </c>
      <c r="D15" s="81">
        <v>29</v>
      </c>
      <c r="E15" s="180">
        <v>7</v>
      </c>
      <c r="F15" s="49">
        <v>40</v>
      </c>
      <c r="G15" s="154">
        <v>56</v>
      </c>
      <c r="H15" s="163">
        <v>14</v>
      </c>
      <c r="I15" s="241">
        <v>29</v>
      </c>
      <c r="J15" s="252">
        <v>11</v>
      </c>
      <c r="K15" s="49">
        <v>32</v>
      </c>
      <c r="L15" s="97">
        <v>11</v>
      </c>
      <c r="M15" s="42">
        <v>32</v>
      </c>
      <c r="N15" s="255"/>
      <c r="O15" s="55"/>
      <c r="P15" s="29">
        <f>F15+I15+K15+M15+O15</f>
        <v>133</v>
      </c>
      <c r="Q15" s="133">
        <f>P15-MIN(F15,I15,K15,M15,O15)</f>
        <v>104</v>
      </c>
    </row>
    <row r="16" spans="1:17" ht="13.5" customHeight="1">
      <c r="A16" s="6">
        <f t="shared" si="0"/>
        <v>13</v>
      </c>
      <c r="B16" s="131" t="s">
        <v>48</v>
      </c>
      <c r="C16" s="127">
        <v>1999</v>
      </c>
      <c r="D16" s="70">
        <v>37</v>
      </c>
      <c r="E16" s="163">
        <v>12</v>
      </c>
      <c r="F16" s="49">
        <v>31</v>
      </c>
      <c r="G16" s="154">
        <v>36</v>
      </c>
      <c r="H16" s="163">
        <v>8</v>
      </c>
      <c r="I16" s="241">
        <v>38</v>
      </c>
      <c r="J16" s="252">
        <v>12</v>
      </c>
      <c r="K16" s="49">
        <v>31</v>
      </c>
      <c r="L16" s="41">
        <v>16</v>
      </c>
      <c r="M16" s="42">
        <v>27</v>
      </c>
      <c r="N16" s="255"/>
      <c r="O16" s="55"/>
      <c r="P16" s="29">
        <f>F16+I16+K16+M16+O16</f>
        <v>127</v>
      </c>
      <c r="Q16" s="133">
        <f>P16-MIN(F16,I16,K16,M16,O16)</f>
        <v>100</v>
      </c>
    </row>
    <row r="17" spans="1:17" ht="13.5" customHeight="1">
      <c r="A17" s="6">
        <f aca="true" t="shared" si="1" ref="A17:A22">A16+1</f>
        <v>14</v>
      </c>
      <c r="B17" s="131" t="s">
        <v>18</v>
      </c>
      <c r="C17" s="127">
        <v>1997</v>
      </c>
      <c r="D17" s="70">
        <v>49</v>
      </c>
      <c r="E17" s="180">
        <v>14</v>
      </c>
      <c r="F17" s="49">
        <v>29</v>
      </c>
      <c r="G17" s="154">
        <v>53</v>
      </c>
      <c r="H17" s="168">
        <v>13</v>
      </c>
      <c r="I17" s="241">
        <v>30</v>
      </c>
      <c r="J17" s="252">
        <v>16</v>
      </c>
      <c r="K17" s="49">
        <v>27</v>
      </c>
      <c r="L17" s="97">
        <v>13</v>
      </c>
      <c r="M17" s="42">
        <v>30</v>
      </c>
      <c r="N17" s="256"/>
      <c r="O17" s="257"/>
      <c r="P17" s="29">
        <f>F17+I17+K17+M17+O17</f>
        <v>116</v>
      </c>
      <c r="Q17" s="133">
        <f>P17-MIN(F17,I17,K17,M17,O17)</f>
        <v>89</v>
      </c>
    </row>
    <row r="18" spans="1:17" ht="13.5" customHeight="1">
      <c r="A18" s="6">
        <f t="shared" si="1"/>
        <v>15</v>
      </c>
      <c r="B18" s="131" t="s">
        <v>68</v>
      </c>
      <c r="C18" s="127">
        <v>1998</v>
      </c>
      <c r="D18" s="32"/>
      <c r="E18" s="33"/>
      <c r="F18" s="181">
        <v>0</v>
      </c>
      <c r="G18" s="247"/>
      <c r="H18" s="33"/>
      <c r="I18" s="250">
        <v>0</v>
      </c>
      <c r="J18" s="252">
        <v>13</v>
      </c>
      <c r="K18" s="49">
        <v>30</v>
      </c>
      <c r="L18" s="41">
        <v>9</v>
      </c>
      <c r="M18" s="42">
        <v>36</v>
      </c>
      <c r="N18" s="252"/>
      <c r="O18" s="258"/>
      <c r="P18" s="29">
        <f>F18+I18+K18+M18+O18</f>
        <v>66</v>
      </c>
      <c r="Q18" s="133">
        <f>P18-MIN(F18,I18,K18,M18,O18)</f>
        <v>66</v>
      </c>
    </row>
    <row r="19" spans="1:17" ht="13.5" customHeight="1">
      <c r="A19" s="6">
        <f t="shared" si="1"/>
        <v>16</v>
      </c>
      <c r="B19" s="131" t="s">
        <v>50</v>
      </c>
      <c r="C19" s="127">
        <v>1998</v>
      </c>
      <c r="D19" s="32"/>
      <c r="E19" s="33"/>
      <c r="F19" s="181">
        <v>0</v>
      </c>
      <c r="G19" s="247"/>
      <c r="H19" s="33"/>
      <c r="I19" s="250">
        <v>0</v>
      </c>
      <c r="J19" s="252">
        <v>15</v>
      </c>
      <c r="K19" s="49">
        <v>28</v>
      </c>
      <c r="L19" s="97">
        <v>15</v>
      </c>
      <c r="M19" s="42">
        <v>28</v>
      </c>
      <c r="N19" s="84"/>
      <c r="O19" s="212"/>
      <c r="P19" s="85">
        <f>F19+I19+K19+M19+O19</f>
        <v>56</v>
      </c>
      <c r="Q19" s="134">
        <f>P19-MIN(F19,I19,K19,M19,O19)</f>
        <v>56</v>
      </c>
    </row>
    <row r="20" spans="1:17" ht="13.5" customHeight="1">
      <c r="A20" s="6">
        <f t="shared" si="1"/>
        <v>17</v>
      </c>
      <c r="B20" s="131" t="s">
        <v>112</v>
      </c>
      <c r="C20" s="127">
        <v>1999</v>
      </c>
      <c r="D20" s="32"/>
      <c r="E20" s="33"/>
      <c r="F20" s="181">
        <v>0</v>
      </c>
      <c r="G20" s="247"/>
      <c r="H20" s="33"/>
      <c r="I20" s="250">
        <v>0</v>
      </c>
      <c r="J20" s="252">
        <v>17</v>
      </c>
      <c r="K20" s="49">
        <v>26</v>
      </c>
      <c r="L20" s="41">
        <v>17</v>
      </c>
      <c r="M20" s="42">
        <v>26</v>
      </c>
      <c r="N20" s="255"/>
      <c r="O20" s="55"/>
      <c r="P20" s="29">
        <f>F20+I20+K20+M20+O20</f>
        <v>52</v>
      </c>
      <c r="Q20" s="133">
        <f>P20-MIN(F20,I20,K20,M20,O20)</f>
        <v>52</v>
      </c>
    </row>
    <row r="21" spans="1:17" ht="13.5" customHeight="1">
      <c r="A21" s="6">
        <f t="shared" si="1"/>
        <v>18</v>
      </c>
      <c r="B21" s="131" t="s">
        <v>113</v>
      </c>
      <c r="C21" s="127">
        <v>1998</v>
      </c>
      <c r="D21" s="153"/>
      <c r="E21" s="155"/>
      <c r="F21" s="158">
        <v>0</v>
      </c>
      <c r="G21" s="155"/>
      <c r="H21" s="157"/>
      <c r="I21" s="156">
        <v>0</v>
      </c>
      <c r="J21" s="252">
        <v>18</v>
      </c>
      <c r="K21" s="49">
        <v>25</v>
      </c>
      <c r="L21" s="97">
        <v>18</v>
      </c>
      <c r="M21" s="42">
        <v>25</v>
      </c>
      <c r="N21" s="255"/>
      <c r="O21" s="55"/>
      <c r="P21" s="29">
        <f>F21+I21+K21+M21+O21</f>
        <v>50</v>
      </c>
      <c r="Q21" s="133">
        <f>P21-MIN(F21,I21,K21,M21,O21)</f>
        <v>50</v>
      </c>
    </row>
    <row r="22" spans="1:17" ht="13.5" customHeight="1">
      <c r="A22" s="201">
        <f t="shared" si="1"/>
        <v>19</v>
      </c>
      <c r="B22" s="132" t="s">
        <v>111</v>
      </c>
      <c r="C22" s="128">
        <v>1999</v>
      </c>
      <c r="D22" s="259"/>
      <c r="E22" s="260"/>
      <c r="F22" s="261">
        <v>0</v>
      </c>
      <c r="G22" s="260"/>
      <c r="H22" s="262"/>
      <c r="I22" s="263">
        <v>0</v>
      </c>
      <c r="J22" s="264">
        <v>19</v>
      </c>
      <c r="K22" s="137">
        <v>24</v>
      </c>
      <c r="L22" s="71">
        <v>19</v>
      </c>
      <c r="M22" s="136">
        <v>24</v>
      </c>
      <c r="N22" s="265"/>
      <c r="O22" s="178"/>
      <c r="P22" s="173">
        <f>F22+I22+K22+M22+O22</f>
        <v>48</v>
      </c>
      <c r="Q22" s="202">
        <f>P22-MIN(F22,I22,K22,M22,O22)</f>
        <v>48</v>
      </c>
    </row>
    <row r="23" spans="1:17" ht="12.75">
      <c r="A23" s="21"/>
      <c r="B23" s="21"/>
      <c r="C23" s="24"/>
      <c r="D23" s="21"/>
      <c r="E23" s="21"/>
      <c r="F23" s="50"/>
      <c r="G23" s="21"/>
      <c r="H23" s="21"/>
      <c r="I23" s="50"/>
      <c r="J23" s="21"/>
      <c r="K23" s="50"/>
      <c r="L23" s="50"/>
      <c r="M23" s="50"/>
      <c r="N23" s="50"/>
      <c r="O23" s="50"/>
      <c r="P23" s="21"/>
      <c r="Q23" s="21"/>
    </row>
  </sheetData>
  <sheetProtection/>
  <mergeCells count="6">
    <mergeCell ref="D2:F2"/>
    <mergeCell ref="G2:I2"/>
    <mergeCell ref="J2:K2"/>
    <mergeCell ref="L2:M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1"/>
  <sheetViews>
    <sheetView zoomScale="120" zoomScaleNormal="120" workbookViewId="0" topLeftCell="A1">
      <selection activeCell="G21" sqref="G21"/>
    </sheetView>
  </sheetViews>
  <sheetFormatPr defaultColWidth="9.00390625" defaultRowHeight="12.75"/>
  <cols>
    <col min="1" max="1" width="6.375" style="1" customWidth="1"/>
    <col min="2" max="2" width="20.25390625" style="1" customWidth="1"/>
    <col min="3" max="3" width="8.375" style="1" customWidth="1"/>
    <col min="4" max="4" width="5.625" style="11" customWidth="1"/>
    <col min="5" max="5" width="5.625" style="1" customWidth="1"/>
    <col min="6" max="6" width="5.75390625" style="7" customWidth="1"/>
    <col min="7" max="8" width="5.625" style="11" customWidth="1"/>
    <col min="9" max="9" width="5.75390625" style="7" customWidth="1"/>
    <col min="10" max="10" width="5.625" style="11" customWidth="1"/>
    <col min="11" max="11" width="5.75390625" style="7" customWidth="1"/>
    <col min="12" max="12" width="5.625" style="11" customWidth="1"/>
    <col min="13" max="13" width="5.75390625" style="7" customWidth="1"/>
    <col min="14" max="14" width="5.625" style="7" customWidth="1"/>
    <col min="15" max="15" width="5.75390625" style="7" customWidth="1"/>
    <col min="16" max="16" width="9.75390625" style="0" hidden="1" customWidth="1"/>
    <col min="17" max="17" width="10.75390625" style="7" customWidth="1"/>
  </cols>
  <sheetData>
    <row r="1" spans="1:17" s="2" customFormat="1" ht="21.75" customHeight="1" thickBot="1">
      <c r="A1" s="231" t="s">
        <v>135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18"/>
    </row>
    <row r="2" spans="1:17" ht="39" customHeight="1" thickBot="1">
      <c r="A2" s="4"/>
      <c r="B2" s="3"/>
      <c r="C2" s="3"/>
      <c r="D2" s="219" t="s">
        <v>123</v>
      </c>
      <c r="E2" s="220"/>
      <c r="F2" s="221"/>
      <c r="G2" s="219" t="s">
        <v>124</v>
      </c>
      <c r="H2" s="220"/>
      <c r="I2" s="221"/>
      <c r="J2" s="224" t="s">
        <v>82</v>
      </c>
      <c r="K2" s="225"/>
      <c r="L2" s="224" t="s">
        <v>81</v>
      </c>
      <c r="M2" s="225"/>
      <c r="N2" s="226" t="s">
        <v>85</v>
      </c>
      <c r="O2" s="227"/>
      <c r="P2" s="27"/>
      <c r="Q2" s="11"/>
    </row>
    <row r="3" spans="1:17" s="11" customFormat="1" ht="39" thickBot="1">
      <c r="A3" s="104" t="s">
        <v>5</v>
      </c>
      <c r="B3" s="105" t="s">
        <v>6</v>
      </c>
      <c r="C3" s="76" t="s">
        <v>47</v>
      </c>
      <c r="D3" s="9" t="s">
        <v>43</v>
      </c>
      <c r="E3" s="186" t="s">
        <v>45</v>
      </c>
      <c r="F3" s="15" t="s">
        <v>8</v>
      </c>
      <c r="G3" s="9" t="s">
        <v>43</v>
      </c>
      <c r="H3" s="186" t="s">
        <v>45</v>
      </c>
      <c r="I3" s="15" t="s">
        <v>8</v>
      </c>
      <c r="J3" s="9" t="s">
        <v>7</v>
      </c>
      <c r="K3" s="15" t="s">
        <v>8</v>
      </c>
      <c r="L3" s="9" t="s">
        <v>7</v>
      </c>
      <c r="M3" s="15" t="s">
        <v>8</v>
      </c>
      <c r="N3" s="9" t="s">
        <v>7</v>
      </c>
      <c r="O3" s="15" t="s">
        <v>8</v>
      </c>
      <c r="P3" s="59" t="s">
        <v>0</v>
      </c>
      <c r="Q3" s="270" t="s">
        <v>133</v>
      </c>
    </row>
    <row r="4" spans="1:17" s="1" customFormat="1" ht="27.75" customHeight="1">
      <c r="A4" s="106">
        <f>1</f>
        <v>1</v>
      </c>
      <c r="B4" s="267" t="s">
        <v>4</v>
      </c>
      <c r="C4" s="268" t="s">
        <v>1</v>
      </c>
      <c r="D4" s="185">
        <v>9</v>
      </c>
      <c r="E4" s="179">
        <v>1</v>
      </c>
      <c r="F4" s="162">
        <v>0</v>
      </c>
      <c r="G4" s="185">
        <v>4</v>
      </c>
      <c r="H4" s="182">
        <v>1</v>
      </c>
      <c r="I4" s="162">
        <v>0</v>
      </c>
      <c r="J4" s="39">
        <v>1</v>
      </c>
      <c r="K4" s="162">
        <v>60</v>
      </c>
      <c r="L4" s="81">
        <v>1</v>
      </c>
      <c r="M4" s="162">
        <v>60</v>
      </c>
      <c r="N4" s="72"/>
      <c r="O4" s="53"/>
      <c r="P4" s="98">
        <f>F4+I4+K4+M4+O4</f>
        <v>120</v>
      </c>
      <c r="Q4" s="8">
        <f>P4-MIN(K4,M4,O4)</f>
        <v>60</v>
      </c>
    </row>
    <row r="5" spans="1:17" s="1" customFormat="1" ht="27.75" customHeight="1">
      <c r="A5" s="107">
        <f aca="true" t="shared" si="0" ref="A5:A10">A4+1</f>
        <v>2</v>
      </c>
      <c r="B5" s="123" t="s">
        <v>9</v>
      </c>
      <c r="C5" s="57" t="s">
        <v>3</v>
      </c>
      <c r="D5" s="81">
        <v>6</v>
      </c>
      <c r="E5" s="161">
        <v>3</v>
      </c>
      <c r="F5" s="162">
        <v>0</v>
      </c>
      <c r="G5" s="81">
        <v>2</v>
      </c>
      <c r="H5" s="182">
        <v>2</v>
      </c>
      <c r="I5" s="162">
        <v>0</v>
      </c>
      <c r="J5" s="31">
        <v>4</v>
      </c>
      <c r="K5" s="170">
        <v>45</v>
      </c>
      <c r="L5" s="31">
        <v>2</v>
      </c>
      <c r="M5" s="170">
        <v>55</v>
      </c>
      <c r="N5" s="73"/>
      <c r="O5" s="46"/>
      <c r="P5" s="60">
        <f>F5+I5+K5+M5+O5</f>
        <v>100</v>
      </c>
      <c r="Q5" s="29">
        <f>P5-MIN(K5,M5,O5)</f>
        <v>55</v>
      </c>
    </row>
    <row r="6" spans="1:17" s="1" customFormat="1" ht="27.75" customHeight="1">
      <c r="A6" s="107">
        <f t="shared" si="0"/>
        <v>3</v>
      </c>
      <c r="B6" s="121" t="s">
        <v>107</v>
      </c>
      <c r="C6" s="102" t="s">
        <v>108</v>
      </c>
      <c r="D6" s="52"/>
      <c r="E6" s="183"/>
      <c r="F6" s="58">
        <v>0</v>
      </c>
      <c r="G6" s="52"/>
      <c r="H6" s="183"/>
      <c r="I6" s="58">
        <v>0</v>
      </c>
      <c r="J6" s="31">
        <v>2</v>
      </c>
      <c r="K6" s="170">
        <v>55</v>
      </c>
      <c r="L6" s="70">
        <v>4</v>
      </c>
      <c r="M6" s="170">
        <v>45</v>
      </c>
      <c r="N6" s="70"/>
      <c r="O6" s="101"/>
      <c r="P6" s="69">
        <f>F6+I6+K6+M6+O6</f>
        <v>100</v>
      </c>
      <c r="Q6" s="29">
        <f>P6-MIN(K6,M6,O6)</f>
        <v>55</v>
      </c>
    </row>
    <row r="7" spans="1:17" s="1" customFormat="1" ht="27.75" customHeight="1">
      <c r="A7" s="107">
        <f t="shared" si="0"/>
        <v>4</v>
      </c>
      <c r="B7" s="124" t="s">
        <v>2</v>
      </c>
      <c r="C7" s="57" t="s">
        <v>3</v>
      </c>
      <c r="D7" s="70">
        <v>4</v>
      </c>
      <c r="E7" s="163">
        <v>2</v>
      </c>
      <c r="F7" s="45">
        <v>0</v>
      </c>
      <c r="G7" s="70">
        <v>3</v>
      </c>
      <c r="H7" s="163">
        <v>3</v>
      </c>
      <c r="I7" s="170">
        <v>0</v>
      </c>
      <c r="J7" s="70">
        <v>3</v>
      </c>
      <c r="K7" s="170">
        <v>50</v>
      </c>
      <c r="L7" s="70">
        <v>3</v>
      </c>
      <c r="M7" s="170">
        <v>50</v>
      </c>
      <c r="N7" s="73"/>
      <c r="O7" s="46"/>
      <c r="P7" s="60">
        <f>F7+I7+K7+M7+O7</f>
        <v>100</v>
      </c>
      <c r="Q7" s="29">
        <f>P7-MIN(K7,M7,O7)</f>
        <v>50</v>
      </c>
    </row>
    <row r="8" spans="1:17" s="1" customFormat="1" ht="27.75" customHeight="1">
      <c r="A8" s="107">
        <f t="shared" si="0"/>
        <v>5</v>
      </c>
      <c r="B8" s="122" t="s">
        <v>109</v>
      </c>
      <c r="C8" s="120" t="s">
        <v>110</v>
      </c>
      <c r="D8" s="52"/>
      <c r="E8" s="183"/>
      <c r="F8" s="58">
        <v>0</v>
      </c>
      <c r="G8" s="52"/>
      <c r="H8" s="183"/>
      <c r="I8" s="58">
        <v>0</v>
      </c>
      <c r="J8" s="31">
        <v>5</v>
      </c>
      <c r="K8" s="170">
        <v>42</v>
      </c>
      <c r="L8" s="70">
        <v>5</v>
      </c>
      <c r="M8" s="170">
        <v>42</v>
      </c>
      <c r="N8" s="31"/>
      <c r="O8" s="46"/>
      <c r="P8" s="60">
        <f>F8+I8+K8+M8+O8</f>
        <v>84</v>
      </c>
      <c r="Q8" s="29">
        <f>P8-MIN(K8,M8,O8)</f>
        <v>42</v>
      </c>
    </row>
    <row r="9" spans="1:17" s="1" customFormat="1" ht="27.75" customHeight="1">
      <c r="A9" s="107">
        <f t="shared" si="0"/>
        <v>6</v>
      </c>
      <c r="B9" s="123" t="s">
        <v>69</v>
      </c>
      <c r="C9" s="57" t="s">
        <v>79</v>
      </c>
      <c r="D9" s="70">
        <v>10</v>
      </c>
      <c r="E9" s="163">
        <v>4</v>
      </c>
      <c r="F9" s="45">
        <v>0</v>
      </c>
      <c r="G9" s="169" t="s">
        <v>59</v>
      </c>
      <c r="H9" s="163" t="s">
        <v>83</v>
      </c>
      <c r="I9" s="170">
        <v>0</v>
      </c>
      <c r="J9" s="70">
        <v>6</v>
      </c>
      <c r="K9" s="170">
        <v>39</v>
      </c>
      <c r="L9" s="31">
        <v>6</v>
      </c>
      <c r="M9" s="170">
        <v>39</v>
      </c>
      <c r="N9" s="100"/>
      <c r="O9" s="101"/>
      <c r="P9" s="69">
        <f>F9+I9+K9+M9+O9</f>
        <v>78</v>
      </c>
      <c r="Q9" s="29">
        <f>P9-MIN(K9,M9,O9)</f>
        <v>39</v>
      </c>
    </row>
    <row r="10" spans="1:17" s="1" customFormat="1" ht="27.75" customHeight="1">
      <c r="A10" s="107">
        <f t="shared" si="0"/>
        <v>7</v>
      </c>
      <c r="B10" s="121" t="s">
        <v>86</v>
      </c>
      <c r="C10" s="102" t="s">
        <v>91</v>
      </c>
      <c r="D10" s="52"/>
      <c r="E10" s="183"/>
      <c r="F10" s="58">
        <v>0</v>
      </c>
      <c r="G10" s="52"/>
      <c r="H10" s="183"/>
      <c r="I10" s="58">
        <v>0</v>
      </c>
      <c r="J10" s="31" t="s">
        <v>59</v>
      </c>
      <c r="K10" s="269">
        <v>0</v>
      </c>
      <c r="L10" s="70">
        <v>7</v>
      </c>
      <c r="M10" s="269">
        <v>36</v>
      </c>
      <c r="N10" s="31"/>
      <c r="O10" s="46"/>
      <c r="P10" s="60">
        <f>F10+I10+K10+M10+O10</f>
        <v>36</v>
      </c>
      <c r="Q10" s="29">
        <f>P10-MIN(K10,M10,O10)</f>
        <v>36</v>
      </c>
    </row>
    <row r="11" spans="1:17" ht="12.75">
      <c r="A11" s="3"/>
      <c r="B11" s="3"/>
      <c r="C11" s="3"/>
      <c r="D11" s="13"/>
      <c r="E11" s="3"/>
      <c r="F11" s="48"/>
      <c r="G11" s="13"/>
      <c r="H11" s="13"/>
      <c r="I11" s="48"/>
      <c r="J11" s="13"/>
      <c r="K11" s="48"/>
      <c r="L11" s="13"/>
      <c r="M11" s="48"/>
      <c r="N11" s="48"/>
      <c r="O11" s="48"/>
      <c r="P11" s="143"/>
      <c r="Q11" s="48"/>
    </row>
  </sheetData>
  <sheetProtection/>
  <mergeCells count="6">
    <mergeCell ref="J2:K2"/>
    <mergeCell ref="L2:M2"/>
    <mergeCell ref="D2:F2"/>
    <mergeCell ref="G2:I2"/>
    <mergeCell ref="N2:O2"/>
    <mergeCell ref="A1:Q1"/>
  </mergeCells>
  <printOptions/>
  <pageMargins left="1.22" right="0.65" top="0.83" bottom="0.58" header="0.5" footer="0.17"/>
  <pageSetup horizontalDpi="600" verticalDpi="600" orientation="landscape" paperSize="9" r:id="rId3"/>
  <headerFooter alignWithMargins="0">
    <oddFooter xml:space="preserve">&amp;L&amp;"Times New Roman,обычный"Космачева Елена Ремовна&amp;C&amp;F   &amp;A&amp;R&amp;D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R52"/>
  <sheetViews>
    <sheetView zoomScale="120" zoomScaleNormal="120" zoomScalePageLayoutView="150" workbookViewId="0" topLeftCell="A1">
      <selection activeCell="Q3" sqref="Q3"/>
    </sheetView>
  </sheetViews>
  <sheetFormatPr defaultColWidth="9.00390625" defaultRowHeight="12.75"/>
  <cols>
    <col min="1" max="1" width="6.25390625" style="1" customWidth="1"/>
    <col min="2" max="2" width="20.625" style="17" customWidth="1"/>
    <col min="3" max="3" width="7.125" style="1" customWidth="1"/>
    <col min="4" max="5" width="5.625" style="1" customWidth="1"/>
    <col min="6" max="6" width="5.75390625" style="5" customWidth="1"/>
    <col min="7" max="8" width="5.625" style="1" customWidth="1"/>
    <col min="9" max="9" width="5.75390625" style="5" customWidth="1"/>
    <col min="10" max="10" width="5.625" style="1" customWidth="1"/>
    <col min="11" max="11" width="5.75390625" style="5" customWidth="1"/>
    <col min="12" max="12" width="5.625" style="1" customWidth="1"/>
    <col min="13" max="13" width="5.75390625" style="5" customWidth="1"/>
    <col min="14" max="14" width="5.625" style="5" customWidth="1"/>
    <col min="15" max="15" width="5.75390625" style="5" customWidth="1"/>
    <col min="16" max="16" width="9.75390625" style="1" hidden="1" customWidth="1"/>
    <col min="17" max="17" width="10.75390625" style="1" customWidth="1"/>
    <col min="18" max="16384" width="9.125" style="1" customWidth="1"/>
  </cols>
  <sheetData>
    <row r="1" spans="1:17" s="12" customFormat="1" ht="21.75" customHeight="1" thickBot="1">
      <c r="A1" s="216" t="s">
        <v>134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17" ht="39" customHeight="1" thickBot="1">
      <c r="A2" s="4"/>
      <c r="B2" s="14"/>
      <c r="C2" s="3"/>
      <c r="D2" s="219" t="s">
        <v>123</v>
      </c>
      <c r="E2" s="220"/>
      <c r="F2" s="233"/>
      <c r="G2" s="219" t="s">
        <v>124</v>
      </c>
      <c r="H2" s="220"/>
      <c r="I2" s="233"/>
      <c r="J2" s="222" t="s">
        <v>82</v>
      </c>
      <c r="K2" s="223"/>
      <c r="L2" s="224" t="s">
        <v>81</v>
      </c>
      <c r="M2" s="225"/>
      <c r="N2" s="226" t="s">
        <v>85</v>
      </c>
      <c r="O2" s="227"/>
      <c r="P2" s="27"/>
      <c r="Q2" s="11"/>
    </row>
    <row r="3" spans="1:17" s="11" customFormat="1" ht="39" thickBot="1">
      <c r="A3" s="104" t="s">
        <v>5</v>
      </c>
      <c r="B3" s="105" t="s">
        <v>6</v>
      </c>
      <c r="C3" s="76" t="s">
        <v>47</v>
      </c>
      <c r="D3" s="9" t="s">
        <v>43</v>
      </c>
      <c r="E3" s="10" t="s">
        <v>45</v>
      </c>
      <c r="F3" s="15" t="s">
        <v>8</v>
      </c>
      <c r="G3" s="9" t="s">
        <v>43</v>
      </c>
      <c r="H3" s="10" t="s">
        <v>45</v>
      </c>
      <c r="I3" s="15" t="s">
        <v>8</v>
      </c>
      <c r="J3" s="9" t="s">
        <v>7</v>
      </c>
      <c r="K3" s="15" t="s">
        <v>8</v>
      </c>
      <c r="L3" s="9" t="s">
        <v>7</v>
      </c>
      <c r="M3" s="15" t="s">
        <v>8</v>
      </c>
      <c r="N3" s="9" t="s">
        <v>7</v>
      </c>
      <c r="O3" s="15" t="s">
        <v>8</v>
      </c>
      <c r="P3" s="47" t="s">
        <v>0</v>
      </c>
      <c r="Q3" s="270" t="s">
        <v>133</v>
      </c>
    </row>
    <row r="4" spans="1:17" ht="13.5" customHeight="1">
      <c r="A4" s="106">
        <f>1</f>
        <v>1</v>
      </c>
      <c r="B4" s="65" t="s">
        <v>15</v>
      </c>
      <c r="C4" s="111">
        <v>1996</v>
      </c>
      <c r="D4" s="81">
        <v>26</v>
      </c>
      <c r="E4" s="180">
        <v>1</v>
      </c>
      <c r="F4" s="207">
        <v>60</v>
      </c>
      <c r="G4" s="81">
        <v>28</v>
      </c>
      <c r="H4" s="272">
        <v>3</v>
      </c>
      <c r="I4" s="207">
        <v>50</v>
      </c>
      <c r="J4" s="84">
        <v>3</v>
      </c>
      <c r="K4" s="207">
        <v>50</v>
      </c>
      <c r="L4" s="84">
        <v>1</v>
      </c>
      <c r="M4" s="207">
        <v>60</v>
      </c>
      <c r="N4" s="140"/>
      <c r="O4" s="141"/>
      <c r="P4" s="63">
        <f>SUM(F4,I4,K4,M4,O4)</f>
        <v>220</v>
      </c>
      <c r="Q4" s="8">
        <f>P4-MIN(F4,I4,K4,M4,O4)</f>
        <v>170</v>
      </c>
    </row>
    <row r="5" spans="1:17" ht="13.5" customHeight="1">
      <c r="A5" s="107">
        <f aca="true" t="shared" si="0" ref="A5:A51">A4+1</f>
        <v>2</v>
      </c>
      <c r="B5" s="65" t="s">
        <v>14</v>
      </c>
      <c r="C5" s="111">
        <v>1997</v>
      </c>
      <c r="D5" s="81">
        <v>28</v>
      </c>
      <c r="E5" s="175">
        <v>3</v>
      </c>
      <c r="F5" s="167">
        <v>50</v>
      </c>
      <c r="G5" s="81">
        <v>18</v>
      </c>
      <c r="H5" s="144">
        <v>1</v>
      </c>
      <c r="I5" s="167">
        <v>60</v>
      </c>
      <c r="J5" s="84">
        <v>1</v>
      </c>
      <c r="K5" s="167">
        <v>60</v>
      </c>
      <c r="L5" s="84">
        <v>4</v>
      </c>
      <c r="M5" s="167">
        <v>44</v>
      </c>
      <c r="N5" s="96"/>
      <c r="O5" s="92"/>
      <c r="P5" s="63">
        <f>SUM(F5,I5,K5,M5,O5)</f>
        <v>214</v>
      </c>
      <c r="Q5" s="8">
        <f>P5-MIN(F5,I5,K5,M5,O5)</f>
        <v>170</v>
      </c>
    </row>
    <row r="6" spans="1:17" ht="13.5" customHeight="1">
      <c r="A6" s="107">
        <f t="shared" si="0"/>
        <v>3</v>
      </c>
      <c r="B6" s="65" t="s">
        <v>17</v>
      </c>
      <c r="C6" s="111">
        <v>1995</v>
      </c>
      <c r="D6" s="81">
        <v>48</v>
      </c>
      <c r="E6" s="175">
        <v>9</v>
      </c>
      <c r="F6" s="167">
        <v>39</v>
      </c>
      <c r="G6" s="81">
        <v>20</v>
      </c>
      <c r="H6" s="144">
        <v>2</v>
      </c>
      <c r="I6" s="167">
        <v>55</v>
      </c>
      <c r="J6" s="84">
        <v>2</v>
      </c>
      <c r="K6" s="167">
        <v>55</v>
      </c>
      <c r="L6" s="84">
        <v>2</v>
      </c>
      <c r="M6" s="167">
        <v>55</v>
      </c>
      <c r="N6" s="96"/>
      <c r="O6" s="92"/>
      <c r="P6" s="63">
        <f>SUM(F6,I6,K6,M6,O6)</f>
        <v>204</v>
      </c>
      <c r="Q6" s="8">
        <f>P6-MIN(F6,I6,K6,M6,O6)</f>
        <v>165</v>
      </c>
    </row>
    <row r="7" spans="1:17" ht="13.5" customHeight="1">
      <c r="A7" s="109">
        <f t="shared" si="0"/>
        <v>4</v>
      </c>
      <c r="B7" s="65" t="s">
        <v>10</v>
      </c>
      <c r="C7" s="111">
        <v>1997</v>
      </c>
      <c r="D7" s="70">
        <v>27</v>
      </c>
      <c r="E7" s="175">
        <v>2</v>
      </c>
      <c r="F7" s="167">
        <v>55</v>
      </c>
      <c r="G7" s="70">
        <v>70</v>
      </c>
      <c r="H7" s="144">
        <v>15</v>
      </c>
      <c r="I7" s="167">
        <v>30</v>
      </c>
      <c r="J7" s="84">
        <v>7</v>
      </c>
      <c r="K7" s="167">
        <v>41</v>
      </c>
      <c r="L7" s="84">
        <v>3</v>
      </c>
      <c r="M7" s="167">
        <v>50</v>
      </c>
      <c r="N7" s="96"/>
      <c r="O7" s="92"/>
      <c r="P7" s="63">
        <f>SUM(F7,I7,K7,M7,O7)</f>
        <v>176</v>
      </c>
      <c r="Q7" s="8">
        <f>P7-MIN(F7,I7,K7,M7,O7)</f>
        <v>146</v>
      </c>
    </row>
    <row r="8" spans="1:17" ht="13.5" customHeight="1">
      <c r="A8" s="109">
        <f t="shared" si="0"/>
        <v>5</v>
      </c>
      <c r="B8" s="65" t="s">
        <v>42</v>
      </c>
      <c r="C8" s="111">
        <v>1997</v>
      </c>
      <c r="D8" s="70">
        <v>75</v>
      </c>
      <c r="E8" s="175">
        <v>14</v>
      </c>
      <c r="F8" s="167">
        <v>31</v>
      </c>
      <c r="G8" s="70">
        <v>42</v>
      </c>
      <c r="H8" s="144">
        <v>4</v>
      </c>
      <c r="I8" s="167">
        <v>44</v>
      </c>
      <c r="J8" s="84">
        <v>4</v>
      </c>
      <c r="K8" s="167">
        <v>44</v>
      </c>
      <c r="L8" s="84">
        <v>7</v>
      </c>
      <c r="M8" s="167">
        <v>41</v>
      </c>
      <c r="N8" s="96"/>
      <c r="O8" s="92"/>
      <c r="P8" s="63">
        <f>SUM(F8,I8,K8,M8,O8)</f>
        <v>160</v>
      </c>
      <c r="Q8" s="8">
        <f>P8-MIN(F8,I8,K8,M8,O8)</f>
        <v>129</v>
      </c>
    </row>
    <row r="9" spans="1:17" ht="13.5" customHeight="1">
      <c r="A9" s="109">
        <f t="shared" si="0"/>
        <v>6</v>
      </c>
      <c r="B9" s="65" t="s">
        <v>13</v>
      </c>
      <c r="C9" s="113">
        <v>1995</v>
      </c>
      <c r="D9" s="81">
        <v>35</v>
      </c>
      <c r="E9" s="175">
        <v>6</v>
      </c>
      <c r="F9" s="167">
        <v>42</v>
      </c>
      <c r="G9" s="81">
        <v>43</v>
      </c>
      <c r="H9" s="144">
        <v>5</v>
      </c>
      <c r="I9" s="167">
        <v>43</v>
      </c>
      <c r="J9" s="84">
        <v>5</v>
      </c>
      <c r="K9" s="167">
        <v>43</v>
      </c>
      <c r="L9" s="84">
        <v>15</v>
      </c>
      <c r="M9" s="167">
        <v>30</v>
      </c>
      <c r="N9" s="96"/>
      <c r="O9" s="92"/>
      <c r="P9" s="63">
        <f>SUM(F9,I9,K9,M9,O9)</f>
        <v>158</v>
      </c>
      <c r="Q9" s="8">
        <f>P9-MIN(F9,I9,K9,M9,O9)</f>
        <v>128</v>
      </c>
    </row>
    <row r="10" spans="1:17" ht="13.5" customHeight="1">
      <c r="A10" s="109">
        <f t="shared" si="0"/>
        <v>7</v>
      </c>
      <c r="B10" s="65" t="s">
        <v>12</v>
      </c>
      <c r="C10" s="111">
        <v>1995</v>
      </c>
      <c r="D10" s="81">
        <v>33</v>
      </c>
      <c r="E10" s="175">
        <v>5</v>
      </c>
      <c r="F10" s="167">
        <v>43</v>
      </c>
      <c r="G10" s="81">
        <v>68</v>
      </c>
      <c r="H10" s="144">
        <v>14</v>
      </c>
      <c r="I10" s="167">
        <v>31</v>
      </c>
      <c r="J10" s="84">
        <v>8</v>
      </c>
      <c r="K10" s="167">
        <v>40</v>
      </c>
      <c r="L10" s="84">
        <v>6</v>
      </c>
      <c r="M10" s="167">
        <v>42</v>
      </c>
      <c r="N10" s="96"/>
      <c r="O10" s="92"/>
      <c r="P10" s="63">
        <f>SUM(F10,I10,K10,M10,O10)</f>
        <v>156</v>
      </c>
      <c r="Q10" s="8">
        <f>P10-MIN(F10,I10,K10,M10,O10)</f>
        <v>125</v>
      </c>
    </row>
    <row r="11" spans="1:17" ht="13.5" customHeight="1">
      <c r="A11" s="109">
        <f t="shared" si="0"/>
        <v>8</v>
      </c>
      <c r="B11" s="66" t="s">
        <v>54</v>
      </c>
      <c r="C11" s="273">
        <v>1998</v>
      </c>
      <c r="D11" s="70">
        <v>36</v>
      </c>
      <c r="E11" s="175">
        <v>7</v>
      </c>
      <c r="F11" s="167">
        <v>41</v>
      </c>
      <c r="G11" s="70">
        <v>56</v>
      </c>
      <c r="H11" s="144">
        <v>10</v>
      </c>
      <c r="I11" s="167">
        <v>38</v>
      </c>
      <c r="J11" s="84">
        <v>9</v>
      </c>
      <c r="K11" s="167">
        <v>39</v>
      </c>
      <c r="L11" s="84">
        <v>10</v>
      </c>
      <c r="M11" s="167">
        <v>38</v>
      </c>
      <c r="N11" s="96"/>
      <c r="O11" s="92"/>
      <c r="P11" s="63">
        <f>SUM(F11,I11,K11,M11,O11)</f>
        <v>156</v>
      </c>
      <c r="Q11" s="8">
        <f>P11-MIN(F11,I11,K11,M11,O11)</f>
        <v>118</v>
      </c>
    </row>
    <row r="12" spans="1:17" ht="13.5" customHeight="1">
      <c r="A12" s="109">
        <f t="shared" si="0"/>
        <v>9</v>
      </c>
      <c r="B12" s="65" t="s">
        <v>16</v>
      </c>
      <c r="C12" s="111">
        <v>1995</v>
      </c>
      <c r="D12" s="70">
        <v>43</v>
      </c>
      <c r="E12" s="175">
        <v>8</v>
      </c>
      <c r="F12" s="167">
        <v>40</v>
      </c>
      <c r="G12" s="70">
        <v>59</v>
      </c>
      <c r="H12" s="144">
        <v>12</v>
      </c>
      <c r="I12" s="167">
        <v>33</v>
      </c>
      <c r="J12" s="84">
        <v>13</v>
      </c>
      <c r="K12" s="167">
        <v>32</v>
      </c>
      <c r="L12" s="84">
        <v>8</v>
      </c>
      <c r="M12" s="167">
        <v>40</v>
      </c>
      <c r="N12" s="96"/>
      <c r="O12" s="92"/>
      <c r="P12" s="63">
        <f>SUM(F12,I12,K12,M12,O12)</f>
        <v>145</v>
      </c>
      <c r="Q12" s="8">
        <f>P12-MIN(F12,I12,K12,M12,O12)</f>
        <v>113</v>
      </c>
    </row>
    <row r="13" spans="1:17" ht="13.5" customHeight="1">
      <c r="A13" s="109">
        <f t="shared" si="0"/>
        <v>10</v>
      </c>
      <c r="B13" s="66" t="s">
        <v>53</v>
      </c>
      <c r="C13" s="115">
        <v>1996</v>
      </c>
      <c r="D13" s="70">
        <v>31</v>
      </c>
      <c r="E13" s="175">
        <v>4</v>
      </c>
      <c r="F13" s="167">
        <v>44</v>
      </c>
      <c r="G13" s="70">
        <v>45</v>
      </c>
      <c r="H13" s="144">
        <v>6</v>
      </c>
      <c r="I13" s="167">
        <v>42</v>
      </c>
      <c r="J13" s="84">
        <v>18</v>
      </c>
      <c r="K13" s="167">
        <v>27</v>
      </c>
      <c r="L13" s="84">
        <v>27</v>
      </c>
      <c r="M13" s="167">
        <v>18</v>
      </c>
      <c r="N13" s="96"/>
      <c r="O13" s="92"/>
      <c r="P13" s="63">
        <f>SUM(F13,I13,K13,M13,O13)</f>
        <v>131</v>
      </c>
      <c r="Q13" s="8">
        <f>P13-MIN(F13,I13,K13,M13,O13)</f>
        <v>113</v>
      </c>
    </row>
    <row r="14" spans="1:17" ht="13.5" customHeight="1">
      <c r="A14" s="109">
        <f t="shared" si="0"/>
        <v>11</v>
      </c>
      <c r="B14" s="65" t="s">
        <v>11</v>
      </c>
      <c r="C14" s="113">
        <v>1996</v>
      </c>
      <c r="D14" s="70">
        <v>89</v>
      </c>
      <c r="E14" s="175">
        <v>22</v>
      </c>
      <c r="F14" s="167">
        <v>23</v>
      </c>
      <c r="G14" s="70">
        <v>83</v>
      </c>
      <c r="H14" s="144">
        <v>20</v>
      </c>
      <c r="I14" s="167">
        <v>25</v>
      </c>
      <c r="J14" s="84">
        <v>6</v>
      </c>
      <c r="K14" s="167">
        <v>42</v>
      </c>
      <c r="L14" s="84">
        <v>5</v>
      </c>
      <c r="M14" s="167">
        <v>43</v>
      </c>
      <c r="N14" s="96"/>
      <c r="O14" s="92"/>
      <c r="P14" s="63">
        <f>SUM(F14,I14,K14,M14,O14)</f>
        <v>133</v>
      </c>
      <c r="Q14" s="8">
        <f>P14-MIN(F14,I14,K14,M14,O14)</f>
        <v>110</v>
      </c>
    </row>
    <row r="15" spans="1:17" ht="13.5" customHeight="1">
      <c r="A15" s="109">
        <f t="shared" si="0"/>
        <v>12</v>
      </c>
      <c r="B15" s="65" t="s">
        <v>72</v>
      </c>
      <c r="C15" s="113">
        <v>1998</v>
      </c>
      <c r="D15" s="81">
        <v>63</v>
      </c>
      <c r="E15" s="175">
        <v>11</v>
      </c>
      <c r="F15" s="167">
        <v>34</v>
      </c>
      <c r="G15" s="81">
        <v>48</v>
      </c>
      <c r="H15" s="144">
        <v>8</v>
      </c>
      <c r="I15" s="167">
        <v>40</v>
      </c>
      <c r="J15" s="84">
        <v>12</v>
      </c>
      <c r="K15" s="167">
        <v>33</v>
      </c>
      <c r="L15" s="84">
        <v>11</v>
      </c>
      <c r="M15" s="167">
        <v>34</v>
      </c>
      <c r="N15" s="96"/>
      <c r="O15" s="92"/>
      <c r="P15" s="63">
        <f>SUM(F15,I15,K15,M15,O15)</f>
        <v>141</v>
      </c>
      <c r="Q15" s="8">
        <f>P15-MIN(F15,I15,K15,M15,O15)</f>
        <v>108</v>
      </c>
    </row>
    <row r="16" spans="1:18" ht="13.5" customHeight="1">
      <c r="A16" s="109">
        <f t="shared" si="0"/>
        <v>13</v>
      </c>
      <c r="B16" s="65" t="s">
        <v>87</v>
      </c>
      <c r="C16" s="111">
        <v>1996</v>
      </c>
      <c r="D16" s="70">
        <v>83</v>
      </c>
      <c r="E16" s="175">
        <v>18</v>
      </c>
      <c r="F16" s="167">
        <v>27</v>
      </c>
      <c r="G16" s="70">
        <v>73</v>
      </c>
      <c r="H16" s="144">
        <v>16</v>
      </c>
      <c r="I16" s="167">
        <v>29</v>
      </c>
      <c r="J16" s="84">
        <v>10</v>
      </c>
      <c r="K16" s="167">
        <v>38</v>
      </c>
      <c r="L16" s="84">
        <v>9</v>
      </c>
      <c r="M16" s="167">
        <v>39</v>
      </c>
      <c r="N16" s="96"/>
      <c r="O16" s="92"/>
      <c r="P16" s="63">
        <f>SUM(F16,I16,K16,M16,O16)</f>
        <v>133</v>
      </c>
      <c r="Q16" s="8">
        <f>P16-MIN(F16,I16,K16,M16,O16)</f>
        <v>106</v>
      </c>
      <c r="R16" s="16"/>
    </row>
    <row r="17" spans="1:17" ht="13.5" customHeight="1">
      <c r="A17" s="109">
        <f t="shared" si="0"/>
        <v>14</v>
      </c>
      <c r="B17" s="65" t="s">
        <v>55</v>
      </c>
      <c r="C17" s="112">
        <v>1998</v>
      </c>
      <c r="D17" s="81">
        <v>79</v>
      </c>
      <c r="E17" s="175">
        <v>16</v>
      </c>
      <c r="F17" s="167">
        <v>29</v>
      </c>
      <c r="G17" s="81">
        <v>47</v>
      </c>
      <c r="H17" s="144">
        <v>7</v>
      </c>
      <c r="I17" s="167">
        <v>41</v>
      </c>
      <c r="J17" s="84">
        <v>11</v>
      </c>
      <c r="K17" s="167">
        <v>34</v>
      </c>
      <c r="L17" s="84">
        <v>14</v>
      </c>
      <c r="M17" s="167">
        <v>31</v>
      </c>
      <c r="N17" s="96"/>
      <c r="O17" s="92"/>
      <c r="P17" s="94">
        <f>SUM(F17,I17,K17,M17,O17)</f>
        <v>135</v>
      </c>
      <c r="Q17" s="95">
        <f>P17-MIN(F17,I17,K17,M17,O17)</f>
        <v>106</v>
      </c>
    </row>
    <row r="18" spans="1:17" ht="13.5" customHeight="1">
      <c r="A18" s="109">
        <f t="shared" si="0"/>
        <v>15</v>
      </c>
      <c r="B18" s="65" t="s">
        <v>70</v>
      </c>
      <c r="C18" s="112">
        <v>1995</v>
      </c>
      <c r="D18" s="70">
        <v>66</v>
      </c>
      <c r="E18" s="175">
        <v>12</v>
      </c>
      <c r="F18" s="167">
        <v>33</v>
      </c>
      <c r="G18" s="70">
        <v>52</v>
      </c>
      <c r="H18" s="144">
        <v>9</v>
      </c>
      <c r="I18" s="167">
        <v>39</v>
      </c>
      <c r="J18" s="84">
        <v>17</v>
      </c>
      <c r="K18" s="167">
        <v>28</v>
      </c>
      <c r="L18" s="84">
        <v>12</v>
      </c>
      <c r="M18" s="167">
        <v>33</v>
      </c>
      <c r="N18" s="64"/>
      <c r="O18" s="23"/>
      <c r="P18" s="63">
        <f>SUM(F18,I18,K18,M18,O18)</f>
        <v>133</v>
      </c>
      <c r="Q18" s="8">
        <f>P18-MIN(F18,I18,K18,M18,O18)</f>
        <v>105</v>
      </c>
    </row>
    <row r="19" spans="1:17" ht="13.5" customHeight="1">
      <c r="A19" s="109">
        <f t="shared" si="0"/>
        <v>16</v>
      </c>
      <c r="B19" s="65" t="s">
        <v>56</v>
      </c>
      <c r="C19" s="113">
        <v>1998</v>
      </c>
      <c r="D19" s="81">
        <v>62</v>
      </c>
      <c r="E19" s="175">
        <v>10</v>
      </c>
      <c r="F19" s="167">
        <v>38</v>
      </c>
      <c r="G19" s="81">
        <v>57</v>
      </c>
      <c r="H19" s="144">
        <v>11</v>
      </c>
      <c r="I19" s="167">
        <v>34</v>
      </c>
      <c r="J19" s="84">
        <v>14</v>
      </c>
      <c r="K19" s="167">
        <v>31</v>
      </c>
      <c r="L19" s="84">
        <v>16</v>
      </c>
      <c r="M19" s="167">
        <v>29</v>
      </c>
      <c r="N19" s="96"/>
      <c r="O19" s="92"/>
      <c r="P19" s="63">
        <f>SUM(F19,I19,K19,M19,O19)</f>
        <v>132</v>
      </c>
      <c r="Q19" s="8">
        <f>P19-MIN(F19,I19,K19,M19,O19)</f>
        <v>103</v>
      </c>
    </row>
    <row r="20" spans="1:17" ht="13.5" customHeight="1">
      <c r="A20" s="109">
        <f t="shared" si="0"/>
        <v>17</v>
      </c>
      <c r="B20" s="65" t="s">
        <v>73</v>
      </c>
      <c r="C20" s="113">
        <v>1998</v>
      </c>
      <c r="D20" s="70">
        <v>67</v>
      </c>
      <c r="E20" s="175">
        <v>13</v>
      </c>
      <c r="F20" s="167">
        <v>32</v>
      </c>
      <c r="G20" s="70">
        <v>75</v>
      </c>
      <c r="H20" s="144">
        <v>17</v>
      </c>
      <c r="I20" s="167">
        <v>28</v>
      </c>
      <c r="J20" s="84">
        <v>24</v>
      </c>
      <c r="K20" s="167">
        <v>21</v>
      </c>
      <c r="L20" s="84">
        <v>21</v>
      </c>
      <c r="M20" s="167">
        <v>24</v>
      </c>
      <c r="N20" s="54"/>
      <c r="O20" s="45"/>
      <c r="P20" s="63">
        <f>SUM(F20,I20,K20,M20,O20)</f>
        <v>105</v>
      </c>
      <c r="Q20" s="8">
        <f>P20-MIN(F20,I20,K20,M20,O20)</f>
        <v>84</v>
      </c>
    </row>
    <row r="21" spans="1:17" ht="13.5" customHeight="1">
      <c r="A21" s="109">
        <f t="shared" si="0"/>
        <v>18</v>
      </c>
      <c r="B21" s="65" t="s">
        <v>94</v>
      </c>
      <c r="C21" s="111">
        <v>1996</v>
      </c>
      <c r="D21" s="81">
        <v>78</v>
      </c>
      <c r="E21" s="175">
        <v>15</v>
      </c>
      <c r="F21" s="167">
        <v>30</v>
      </c>
      <c r="G21" s="81">
        <v>79</v>
      </c>
      <c r="H21" s="144">
        <v>19</v>
      </c>
      <c r="I21" s="167">
        <v>26</v>
      </c>
      <c r="J21" s="84">
        <v>20</v>
      </c>
      <c r="K21" s="167">
        <v>25</v>
      </c>
      <c r="L21" s="84">
        <v>19</v>
      </c>
      <c r="M21" s="167">
        <v>26</v>
      </c>
      <c r="N21" s="96"/>
      <c r="O21" s="92"/>
      <c r="P21" s="63">
        <f>SUM(F21,I21,K21,M21,O21)</f>
        <v>107</v>
      </c>
      <c r="Q21" s="8">
        <f>P21-MIN(F21,I21,K21,M21,O21)</f>
        <v>82</v>
      </c>
    </row>
    <row r="22" spans="1:17" ht="13.5" customHeight="1">
      <c r="A22" s="109">
        <f t="shared" si="0"/>
        <v>19</v>
      </c>
      <c r="B22" s="65" t="s">
        <v>99</v>
      </c>
      <c r="C22" s="111">
        <v>1999</v>
      </c>
      <c r="D22" s="70">
        <v>86</v>
      </c>
      <c r="E22" s="175">
        <v>20</v>
      </c>
      <c r="F22" s="167">
        <v>25</v>
      </c>
      <c r="G22" s="70">
        <v>87</v>
      </c>
      <c r="H22" s="144">
        <v>22</v>
      </c>
      <c r="I22" s="167">
        <v>23</v>
      </c>
      <c r="J22" s="84">
        <v>25</v>
      </c>
      <c r="K22" s="167">
        <v>20</v>
      </c>
      <c r="L22" s="84">
        <v>24</v>
      </c>
      <c r="M22" s="167">
        <v>21</v>
      </c>
      <c r="N22" s="96"/>
      <c r="O22" s="92"/>
      <c r="P22" s="63">
        <f>SUM(F22,I22,K22,M22,O22)</f>
        <v>89</v>
      </c>
      <c r="Q22" s="8">
        <f>P22-MIN(F22,I22,K22,M22,O22)</f>
        <v>69</v>
      </c>
    </row>
    <row r="23" spans="1:17" ht="13.5" customHeight="1">
      <c r="A23" s="109">
        <f t="shared" si="0"/>
        <v>20</v>
      </c>
      <c r="B23" s="65" t="s">
        <v>88</v>
      </c>
      <c r="C23" s="113">
        <v>1999</v>
      </c>
      <c r="D23" s="271" t="s">
        <v>59</v>
      </c>
      <c r="E23" s="175" t="s">
        <v>83</v>
      </c>
      <c r="F23" s="167">
        <v>0</v>
      </c>
      <c r="G23" s="70">
        <v>85</v>
      </c>
      <c r="H23" s="144">
        <v>21</v>
      </c>
      <c r="I23" s="167">
        <v>24</v>
      </c>
      <c r="J23" s="84">
        <v>27</v>
      </c>
      <c r="K23" s="167">
        <v>18</v>
      </c>
      <c r="L23" s="84">
        <v>22</v>
      </c>
      <c r="M23" s="167">
        <v>23</v>
      </c>
      <c r="N23" s="96"/>
      <c r="O23" s="92"/>
      <c r="P23" s="94">
        <f>SUM(F23,I23,K23,M23,O23)</f>
        <v>65</v>
      </c>
      <c r="Q23" s="95">
        <f>P23-MIN(F23,I23,K23,M23,O23)</f>
        <v>65</v>
      </c>
    </row>
    <row r="24" spans="1:17" ht="13.5" customHeight="1">
      <c r="A24" s="109">
        <f t="shared" si="0"/>
        <v>21</v>
      </c>
      <c r="B24" s="65" t="s">
        <v>58</v>
      </c>
      <c r="C24" s="111">
        <v>1999</v>
      </c>
      <c r="D24" s="81">
        <v>87</v>
      </c>
      <c r="E24" s="175">
        <v>21</v>
      </c>
      <c r="F24" s="167">
        <v>24</v>
      </c>
      <c r="G24" s="81">
        <v>90</v>
      </c>
      <c r="H24" s="144">
        <v>24</v>
      </c>
      <c r="I24" s="167">
        <v>21</v>
      </c>
      <c r="J24" s="84">
        <v>31</v>
      </c>
      <c r="K24" s="167">
        <v>14</v>
      </c>
      <c r="L24" s="84">
        <v>25</v>
      </c>
      <c r="M24" s="167">
        <v>20</v>
      </c>
      <c r="N24" s="96"/>
      <c r="O24" s="92"/>
      <c r="P24" s="63">
        <f>SUM(F24,I24,K24,M24,O24)</f>
        <v>79</v>
      </c>
      <c r="Q24" s="8">
        <f>P24-MIN(F24,I24,K24,M24,O24)</f>
        <v>65</v>
      </c>
    </row>
    <row r="25" spans="1:17" ht="13.5" customHeight="1">
      <c r="A25" s="109">
        <f t="shared" si="0"/>
        <v>22</v>
      </c>
      <c r="B25" s="65" t="s">
        <v>71</v>
      </c>
      <c r="C25" s="111">
        <v>1995</v>
      </c>
      <c r="D25" s="34"/>
      <c r="E25" s="37"/>
      <c r="F25" s="67">
        <v>0</v>
      </c>
      <c r="G25" s="38"/>
      <c r="H25" s="36"/>
      <c r="I25" s="67">
        <v>0</v>
      </c>
      <c r="J25" s="84">
        <v>15</v>
      </c>
      <c r="K25" s="167">
        <v>30</v>
      </c>
      <c r="L25" s="84">
        <v>13</v>
      </c>
      <c r="M25" s="167">
        <v>32</v>
      </c>
      <c r="N25" s="96"/>
      <c r="O25" s="92"/>
      <c r="P25" s="63">
        <f>SUM(F25,I25,K25,M25,O25)</f>
        <v>62</v>
      </c>
      <c r="Q25" s="8">
        <f>P25-MIN(F25,I25,K25,M25,O25)</f>
        <v>62</v>
      </c>
    </row>
    <row r="26" spans="1:17" ht="13.5" customHeight="1">
      <c r="A26" s="109">
        <f t="shared" si="0"/>
        <v>23</v>
      </c>
      <c r="B26" s="65" t="s">
        <v>98</v>
      </c>
      <c r="C26" s="114">
        <v>1998</v>
      </c>
      <c r="D26" s="70">
        <v>91</v>
      </c>
      <c r="E26" s="175">
        <v>23</v>
      </c>
      <c r="F26" s="167">
        <v>22</v>
      </c>
      <c r="G26" s="70">
        <v>91</v>
      </c>
      <c r="H26" s="144">
        <v>25</v>
      </c>
      <c r="I26" s="167">
        <v>20</v>
      </c>
      <c r="J26" s="84">
        <v>29</v>
      </c>
      <c r="K26" s="167">
        <v>16</v>
      </c>
      <c r="L26" s="84">
        <v>35</v>
      </c>
      <c r="M26" s="167">
        <v>10</v>
      </c>
      <c r="N26" s="96"/>
      <c r="O26" s="92"/>
      <c r="P26" s="63">
        <f>SUM(F26,I26,K26,M26,O26)</f>
        <v>68</v>
      </c>
      <c r="Q26" s="8">
        <f>P26-MIN(F26,I26,K26,M26,O26)</f>
        <v>58</v>
      </c>
    </row>
    <row r="27" spans="1:17" ht="13.5" customHeight="1">
      <c r="A27" s="109">
        <f t="shared" si="0"/>
        <v>24</v>
      </c>
      <c r="B27" s="65" t="s">
        <v>126</v>
      </c>
      <c r="C27" s="111">
        <v>1998</v>
      </c>
      <c r="D27" s="70">
        <v>84</v>
      </c>
      <c r="E27" s="175">
        <v>19</v>
      </c>
      <c r="F27" s="167">
        <v>26</v>
      </c>
      <c r="G27" s="70">
        <v>67</v>
      </c>
      <c r="H27" s="144">
        <v>13</v>
      </c>
      <c r="I27" s="167">
        <v>32</v>
      </c>
      <c r="J27" s="38"/>
      <c r="K27" s="67">
        <v>0</v>
      </c>
      <c r="L27" s="38"/>
      <c r="M27" s="67">
        <v>0</v>
      </c>
      <c r="N27" s="96"/>
      <c r="O27" s="92"/>
      <c r="P27" s="63">
        <f>SUM(F27,I27,K27,M27,O27)</f>
        <v>58</v>
      </c>
      <c r="Q27" s="8">
        <f>P27-MIN(F27,I27,K27,M27,O27)</f>
        <v>58</v>
      </c>
    </row>
    <row r="28" spans="1:17" ht="13.5" customHeight="1">
      <c r="A28" s="109">
        <f t="shared" si="0"/>
        <v>25</v>
      </c>
      <c r="B28" s="65" t="s">
        <v>76</v>
      </c>
      <c r="C28" s="113">
        <v>1998</v>
      </c>
      <c r="D28" s="34"/>
      <c r="E28" s="37"/>
      <c r="F28" s="67">
        <v>0</v>
      </c>
      <c r="G28" s="38"/>
      <c r="H28" s="36"/>
      <c r="I28" s="67">
        <v>0</v>
      </c>
      <c r="J28" s="84">
        <v>16</v>
      </c>
      <c r="K28" s="167">
        <v>29</v>
      </c>
      <c r="L28" s="84">
        <v>18</v>
      </c>
      <c r="M28" s="167">
        <v>27</v>
      </c>
      <c r="N28" s="96"/>
      <c r="O28" s="92"/>
      <c r="P28" s="63">
        <f>SUM(F28,I28,K28,M28,O28)</f>
        <v>56</v>
      </c>
      <c r="Q28" s="8">
        <f>P28-MIN(F28,I28,K28,M28,O28)</f>
        <v>56</v>
      </c>
    </row>
    <row r="29" spans="1:17" ht="13.5" customHeight="1">
      <c r="A29" s="109">
        <f t="shared" si="0"/>
        <v>26</v>
      </c>
      <c r="B29" s="65" t="s">
        <v>130</v>
      </c>
      <c r="C29" s="111">
        <v>1998</v>
      </c>
      <c r="D29" s="81">
        <v>80</v>
      </c>
      <c r="E29" s="175">
        <v>17</v>
      </c>
      <c r="F29" s="167">
        <v>28</v>
      </c>
      <c r="G29" s="81">
        <v>77</v>
      </c>
      <c r="H29" s="144">
        <v>18</v>
      </c>
      <c r="I29" s="167">
        <v>27</v>
      </c>
      <c r="J29" s="38"/>
      <c r="K29" s="67">
        <v>0</v>
      </c>
      <c r="L29" s="38"/>
      <c r="M29" s="67">
        <v>0</v>
      </c>
      <c r="N29" s="96"/>
      <c r="O29" s="92"/>
      <c r="P29" s="63">
        <f>SUM(F29,I29,K29,M29,O29)</f>
        <v>55</v>
      </c>
      <c r="Q29" s="8">
        <f>P29-MIN(F29,I29,K29,M29,O29)</f>
        <v>55</v>
      </c>
    </row>
    <row r="30" spans="1:17" ht="13.5" customHeight="1">
      <c r="A30" s="109">
        <f t="shared" si="0"/>
        <v>27</v>
      </c>
      <c r="B30" s="65" t="s">
        <v>67</v>
      </c>
      <c r="C30" s="111">
        <v>1997</v>
      </c>
      <c r="D30" s="34"/>
      <c r="E30" s="188"/>
      <c r="F30" s="67">
        <v>0</v>
      </c>
      <c r="G30" s="38"/>
      <c r="H30" s="36"/>
      <c r="I30" s="67">
        <v>0</v>
      </c>
      <c r="J30" s="84">
        <v>19</v>
      </c>
      <c r="K30" s="167">
        <v>26</v>
      </c>
      <c r="L30" s="84">
        <v>20</v>
      </c>
      <c r="M30" s="167">
        <v>25</v>
      </c>
      <c r="N30" s="96"/>
      <c r="O30" s="92"/>
      <c r="P30" s="63">
        <f>SUM(F30,I30,K30,M30,O30)</f>
        <v>51</v>
      </c>
      <c r="Q30" s="8">
        <f>P30-MIN(F30,I30,K30,M30,O30)</f>
        <v>51</v>
      </c>
    </row>
    <row r="31" spans="1:17" ht="13.5" customHeight="1">
      <c r="A31" s="109">
        <f t="shared" si="0"/>
        <v>28</v>
      </c>
      <c r="B31" s="65" t="s">
        <v>74</v>
      </c>
      <c r="C31" s="113">
        <v>1997</v>
      </c>
      <c r="D31" s="34"/>
      <c r="E31" s="188"/>
      <c r="F31" s="67">
        <v>0</v>
      </c>
      <c r="G31" s="38"/>
      <c r="H31" s="166"/>
      <c r="I31" s="67">
        <v>0</v>
      </c>
      <c r="J31" s="84">
        <v>23</v>
      </c>
      <c r="K31" s="167">
        <v>22</v>
      </c>
      <c r="L31" s="84">
        <v>17</v>
      </c>
      <c r="M31" s="167">
        <v>28</v>
      </c>
      <c r="N31" s="96"/>
      <c r="O31" s="92"/>
      <c r="P31" s="63">
        <f>SUM(F31,I31,K31,M31,O31)</f>
        <v>50</v>
      </c>
      <c r="Q31" s="8">
        <f>P31-MIN(F31,I31,K31,M31,O31)</f>
        <v>50</v>
      </c>
    </row>
    <row r="32" spans="1:17" ht="13.5" customHeight="1">
      <c r="A32" s="109">
        <f t="shared" si="0"/>
        <v>29</v>
      </c>
      <c r="B32" s="187" t="s">
        <v>129</v>
      </c>
      <c r="C32" s="113">
        <v>1997</v>
      </c>
      <c r="D32" s="70">
        <v>92</v>
      </c>
      <c r="E32" s="163">
        <v>24</v>
      </c>
      <c r="F32" s="167">
        <v>21</v>
      </c>
      <c r="G32" s="70">
        <v>88</v>
      </c>
      <c r="H32" s="99">
        <v>23</v>
      </c>
      <c r="I32" s="167">
        <v>22</v>
      </c>
      <c r="J32" s="38"/>
      <c r="K32" s="67">
        <v>0</v>
      </c>
      <c r="L32" s="38"/>
      <c r="M32" s="67">
        <v>0</v>
      </c>
      <c r="N32" s="93"/>
      <c r="O32" s="83"/>
      <c r="P32" s="63">
        <f>SUM(F32,I32,K32,M32,O32)</f>
        <v>43</v>
      </c>
      <c r="Q32" s="8">
        <f>P32-MIN(F32,I32,K32,M32,O32)</f>
        <v>43</v>
      </c>
    </row>
    <row r="33" spans="1:17" ht="13.5" customHeight="1">
      <c r="A33" s="109">
        <f t="shared" si="0"/>
        <v>30</v>
      </c>
      <c r="B33" s="65" t="s">
        <v>75</v>
      </c>
      <c r="C33" s="113">
        <v>1996</v>
      </c>
      <c r="D33" s="34"/>
      <c r="E33" s="188"/>
      <c r="F33" s="67">
        <v>0</v>
      </c>
      <c r="G33" s="38"/>
      <c r="H33" s="166"/>
      <c r="I33" s="67">
        <v>0</v>
      </c>
      <c r="J33" s="84">
        <v>22</v>
      </c>
      <c r="K33" s="167">
        <v>23</v>
      </c>
      <c r="L33" s="84">
        <v>26</v>
      </c>
      <c r="M33" s="167">
        <v>19</v>
      </c>
      <c r="N33" s="54"/>
      <c r="O33" s="45"/>
      <c r="P33" s="63">
        <f>SUM(F33,I33,K33,M33,O33)</f>
        <v>42</v>
      </c>
      <c r="Q33" s="8">
        <f>P33-MIN(F33,I33,K33,M33,O33)</f>
        <v>42</v>
      </c>
    </row>
    <row r="34" spans="1:17" ht="13.5" customHeight="1">
      <c r="A34" s="109">
        <f t="shared" si="0"/>
        <v>31</v>
      </c>
      <c r="B34" s="65" t="s">
        <v>127</v>
      </c>
      <c r="C34" s="111">
        <v>1998</v>
      </c>
      <c r="D34" s="70">
        <v>93</v>
      </c>
      <c r="E34" s="163">
        <v>25</v>
      </c>
      <c r="F34" s="167">
        <v>20</v>
      </c>
      <c r="G34" s="70">
        <v>92</v>
      </c>
      <c r="H34" s="99">
        <v>26</v>
      </c>
      <c r="I34" s="167">
        <v>19</v>
      </c>
      <c r="J34" s="38"/>
      <c r="K34" s="67">
        <v>0</v>
      </c>
      <c r="L34" s="38"/>
      <c r="M34" s="67">
        <v>0</v>
      </c>
      <c r="N34" s="96"/>
      <c r="O34" s="92"/>
      <c r="P34" s="94">
        <f>SUM(F34,I34,K34,M34,O34)</f>
        <v>39</v>
      </c>
      <c r="Q34" s="95">
        <f>P34-MIN(F34,I34,K34,M34,O34)</f>
        <v>39</v>
      </c>
    </row>
    <row r="35" spans="1:17" ht="13.5" customHeight="1">
      <c r="A35" s="109">
        <f t="shared" si="0"/>
        <v>32</v>
      </c>
      <c r="B35" s="65" t="s">
        <v>105</v>
      </c>
      <c r="C35" s="111">
        <v>2001</v>
      </c>
      <c r="D35" s="138"/>
      <c r="E35" s="37"/>
      <c r="F35" s="67">
        <v>0</v>
      </c>
      <c r="G35" s="151"/>
      <c r="H35" s="36"/>
      <c r="I35" s="67">
        <v>0</v>
      </c>
      <c r="J35" s="84">
        <v>30</v>
      </c>
      <c r="K35" s="167">
        <v>15</v>
      </c>
      <c r="L35" s="84">
        <v>23</v>
      </c>
      <c r="M35" s="167">
        <v>22</v>
      </c>
      <c r="N35" s="96"/>
      <c r="O35" s="92"/>
      <c r="P35" s="63">
        <f>SUM(F35,I35,K35,M35,O35)</f>
        <v>37</v>
      </c>
      <c r="Q35" s="8">
        <f>P35-MIN(F35,I35,K35,M35,O35)</f>
        <v>37</v>
      </c>
    </row>
    <row r="36" spans="1:17" ht="13.5" customHeight="1">
      <c r="A36" s="109">
        <f t="shared" si="0"/>
        <v>33</v>
      </c>
      <c r="B36" s="65" t="s">
        <v>57</v>
      </c>
      <c r="C36" s="111">
        <v>1995</v>
      </c>
      <c r="D36" s="34"/>
      <c r="E36" s="188"/>
      <c r="F36" s="67">
        <v>0</v>
      </c>
      <c r="G36" s="38"/>
      <c r="H36" s="166"/>
      <c r="I36" s="67">
        <v>0</v>
      </c>
      <c r="J36" s="84">
        <v>21</v>
      </c>
      <c r="K36" s="167">
        <v>24</v>
      </c>
      <c r="L36" s="84">
        <v>32</v>
      </c>
      <c r="M36" s="167">
        <v>13</v>
      </c>
      <c r="N36" s="96"/>
      <c r="O36" s="92"/>
      <c r="P36" s="63">
        <f>SUM(F36,I36,K36,M36,O36)</f>
        <v>37</v>
      </c>
      <c r="Q36" s="8">
        <f>P36-MIN(F36,I36,K36,M36,O36)</f>
        <v>37</v>
      </c>
    </row>
    <row r="37" spans="1:17" ht="13.5" customHeight="1">
      <c r="A37" s="109">
        <f t="shared" si="0"/>
        <v>34</v>
      </c>
      <c r="B37" s="65" t="s">
        <v>128</v>
      </c>
      <c r="C37" s="111">
        <v>1999</v>
      </c>
      <c r="D37" s="70">
        <v>94</v>
      </c>
      <c r="E37" s="163">
        <v>26</v>
      </c>
      <c r="F37" s="167">
        <v>19</v>
      </c>
      <c r="G37" s="70">
        <v>93</v>
      </c>
      <c r="H37" s="99">
        <v>27</v>
      </c>
      <c r="I37" s="167">
        <v>18</v>
      </c>
      <c r="J37" s="38"/>
      <c r="K37" s="67">
        <v>0</v>
      </c>
      <c r="L37" s="38"/>
      <c r="M37" s="67">
        <v>0</v>
      </c>
      <c r="N37" s="74"/>
      <c r="O37" s="45"/>
      <c r="P37" s="63">
        <f>SUM(F37,I37,K37,M37,O37)</f>
        <v>37</v>
      </c>
      <c r="Q37" s="8">
        <f>P37-MIN(F37,I37,K37,M37,O37)</f>
        <v>37</v>
      </c>
    </row>
    <row r="38" spans="1:17" ht="13.5" customHeight="1">
      <c r="A38" s="109">
        <f t="shared" si="0"/>
        <v>35</v>
      </c>
      <c r="B38" s="65" t="s">
        <v>95</v>
      </c>
      <c r="C38" s="111">
        <v>1998</v>
      </c>
      <c r="D38" s="34"/>
      <c r="E38" s="188"/>
      <c r="F38" s="67">
        <v>0</v>
      </c>
      <c r="G38" s="38"/>
      <c r="H38" s="166"/>
      <c r="I38" s="67">
        <v>0</v>
      </c>
      <c r="J38" s="84">
        <v>28</v>
      </c>
      <c r="K38" s="167">
        <v>17</v>
      </c>
      <c r="L38" s="84">
        <v>31</v>
      </c>
      <c r="M38" s="167">
        <v>14</v>
      </c>
      <c r="N38" s="96"/>
      <c r="O38" s="92"/>
      <c r="P38" s="63">
        <f>SUM(F38,I38,K38,M38,O38)</f>
        <v>31</v>
      </c>
      <c r="Q38" s="8">
        <f>P38-MIN(F38,I38,K38,M38,O38)</f>
        <v>31</v>
      </c>
    </row>
    <row r="39" spans="1:17" s="87" customFormat="1" ht="13.5" customHeight="1">
      <c r="A39" s="109">
        <f t="shared" si="0"/>
        <v>36</v>
      </c>
      <c r="B39" s="65" t="s">
        <v>77</v>
      </c>
      <c r="C39" s="111">
        <v>1998</v>
      </c>
      <c r="D39" s="138"/>
      <c r="E39" s="37"/>
      <c r="F39" s="67">
        <v>0</v>
      </c>
      <c r="G39" s="151"/>
      <c r="H39" s="36"/>
      <c r="I39" s="67">
        <v>0</v>
      </c>
      <c r="J39" s="84">
        <v>26</v>
      </c>
      <c r="K39" s="167">
        <v>19</v>
      </c>
      <c r="L39" s="84">
        <v>33</v>
      </c>
      <c r="M39" s="167">
        <v>12</v>
      </c>
      <c r="N39" s="96"/>
      <c r="O39" s="92"/>
      <c r="P39" s="63">
        <f>SUM(F39,I39,K39,M39,O39)</f>
        <v>31</v>
      </c>
      <c r="Q39" s="8">
        <f>P39-MIN(F39,I39,K39,M39,O39)</f>
        <v>31</v>
      </c>
    </row>
    <row r="40" spans="1:17" s="87" customFormat="1" ht="13.5" customHeight="1">
      <c r="A40" s="109">
        <f t="shared" si="0"/>
        <v>37</v>
      </c>
      <c r="B40" s="65" t="s">
        <v>92</v>
      </c>
      <c r="C40" s="111">
        <v>1996</v>
      </c>
      <c r="D40" s="34"/>
      <c r="E40" s="188"/>
      <c r="F40" s="67">
        <v>0</v>
      </c>
      <c r="G40" s="38"/>
      <c r="H40" s="166"/>
      <c r="I40" s="67">
        <v>0</v>
      </c>
      <c r="J40" s="84">
        <v>32</v>
      </c>
      <c r="K40" s="167">
        <v>13</v>
      </c>
      <c r="L40" s="84">
        <v>28</v>
      </c>
      <c r="M40" s="167">
        <v>17</v>
      </c>
      <c r="N40" s="96"/>
      <c r="O40" s="92"/>
      <c r="P40" s="63">
        <f>SUM(F40,I40,K40,M40,O40)</f>
        <v>30</v>
      </c>
      <c r="Q40" s="8">
        <f>P40-MIN(F40,I40,K40,M40,O40)</f>
        <v>30</v>
      </c>
    </row>
    <row r="41" spans="1:17" ht="13.5" customHeight="1">
      <c r="A41" s="109">
        <f t="shared" si="0"/>
        <v>38</v>
      </c>
      <c r="B41" s="65" t="s">
        <v>89</v>
      </c>
      <c r="C41" s="113">
        <v>1997</v>
      </c>
      <c r="D41" s="34"/>
      <c r="E41" s="188"/>
      <c r="F41" s="67">
        <v>0</v>
      </c>
      <c r="G41" s="38"/>
      <c r="H41" s="166"/>
      <c r="I41" s="67">
        <v>0</v>
      </c>
      <c r="J41" s="84">
        <v>35</v>
      </c>
      <c r="K41" s="167">
        <v>10</v>
      </c>
      <c r="L41" s="84">
        <v>29</v>
      </c>
      <c r="M41" s="167">
        <v>16</v>
      </c>
      <c r="N41" s="74"/>
      <c r="O41" s="45"/>
      <c r="P41" s="63">
        <f>SUM(F41,I41,K41,M41,O41)</f>
        <v>26</v>
      </c>
      <c r="Q41" s="8">
        <f>P41-MIN(F41,I41,K41,M41,O41)</f>
        <v>26</v>
      </c>
    </row>
    <row r="42" spans="1:17" ht="13.5" customHeight="1">
      <c r="A42" s="109">
        <f t="shared" si="0"/>
        <v>39</v>
      </c>
      <c r="B42" s="65" t="s">
        <v>103</v>
      </c>
      <c r="C42" s="111">
        <v>1998</v>
      </c>
      <c r="D42" s="138"/>
      <c r="E42" s="37"/>
      <c r="F42" s="67">
        <v>0</v>
      </c>
      <c r="G42" s="151"/>
      <c r="H42" s="36"/>
      <c r="I42" s="67">
        <v>0</v>
      </c>
      <c r="J42" s="84">
        <v>34</v>
      </c>
      <c r="K42" s="167">
        <v>11</v>
      </c>
      <c r="L42" s="84">
        <v>30</v>
      </c>
      <c r="M42" s="167">
        <v>15</v>
      </c>
      <c r="N42" s="96"/>
      <c r="O42" s="92"/>
      <c r="P42" s="63">
        <f>SUM(F42,I42,K42,M42,O42)</f>
        <v>26</v>
      </c>
      <c r="Q42" s="8">
        <f>P42-MIN(F42,I42,K42,M42,O42)</f>
        <v>26</v>
      </c>
    </row>
    <row r="43" spans="1:17" s="87" customFormat="1" ht="13.5" customHeight="1">
      <c r="A43" s="109">
        <f t="shared" si="0"/>
        <v>40</v>
      </c>
      <c r="B43" s="65" t="s">
        <v>90</v>
      </c>
      <c r="C43" s="113">
        <v>1998</v>
      </c>
      <c r="D43" s="138"/>
      <c r="E43" s="37"/>
      <c r="F43" s="67">
        <v>0</v>
      </c>
      <c r="G43" s="151"/>
      <c r="H43" s="36"/>
      <c r="I43" s="67">
        <v>0</v>
      </c>
      <c r="J43" s="84">
        <v>36</v>
      </c>
      <c r="K43" s="167">
        <v>9</v>
      </c>
      <c r="L43" s="84">
        <v>34</v>
      </c>
      <c r="M43" s="167">
        <v>11</v>
      </c>
      <c r="N43" s="54"/>
      <c r="O43" s="45"/>
      <c r="P43" s="63">
        <f>SUM(F43,I43,K43,M43,O43)</f>
        <v>20</v>
      </c>
      <c r="Q43" s="8">
        <f>P43-MIN(F43,I43,K43,M43,O43)</f>
        <v>20</v>
      </c>
    </row>
    <row r="44" spans="1:17" ht="13.5" customHeight="1">
      <c r="A44" s="109">
        <f t="shared" si="0"/>
        <v>41</v>
      </c>
      <c r="B44" s="65" t="s">
        <v>78</v>
      </c>
      <c r="C44" s="111">
        <v>1998</v>
      </c>
      <c r="D44" s="138"/>
      <c r="E44" s="37"/>
      <c r="F44" s="67">
        <v>0</v>
      </c>
      <c r="G44" s="151"/>
      <c r="H44" s="36"/>
      <c r="I44" s="67">
        <v>0</v>
      </c>
      <c r="J44" s="84">
        <v>33</v>
      </c>
      <c r="K44" s="167">
        <v>12</v>
      </c>
      <c r="L44" s="31" t="s">
        <v>59</v>
      </c>
      <c r="M44" s="142">
        <v>0</v>
      </c>
      <c r="N44" s="93"/>
      <c r="O44" s="83"/>
      <c r="P44" s="63">
        <f>SUM(F44,I44,K44,M44,O44)</f>
        <v>12</v>
      </c>
      <c r="Q44" s="8">
        <f>P44-MIN(F44,I44,K44,M44,O44)</f>
        <v>12</v>
      </c>
    </row>
    <row r="45" spans="1:17" ht="13.5" customHeight="1">
      <c r="A45" s="109">
        <f t="shared" si="0"/>
        <v>42</v>
      </c>
      <c r="B45" s="65" t="s">
        <v>100</v>
      </c>
      <c r="C45" s="111">
        <v>1998</v>
      </c>
      <c r="D45" s="34"/>
      <c r="E45" s="188"/>
      <c r="F45" s="67">
        <v>0</v>
      </c>
      <c r="G45" s="38"/>
      <c r="H45" s="166"/>
      <c r="I45" s="67">
        <v>0</v>
      </c>
      <c r="J45" s="38"/>
      <c r="K45" s="67">
        <v>0</v>
      </c>
      <c r="L45" s="84">
        <v>36</v>
      </c>
      <c r="M45" s="274">
        <v>9</v>
      </c>
      <c r="N45" s="96"/>
      <c r="O45" s="92"/>
      <c r="P45" s="94">
        <f>SUM(F45,I45,K45,M45,O45)</f>
        <v>9</v>
      </c>
      <c r="Q45" s="95">
        <f>P45-MIN(F45,I45,K45,M45,O45)</f>
        <v>9</v>
      </c>
    </row>
    <row r="46" spans="1:17" ht="13.5" customHeight="1">
      <c r="A46" s="109">
        <f t="shared" si="0"/>
        <v>43</v>
      </c>
      <c r="B46" s="66" t="s">
        <v>97</v>
      </c>
      <c r="C46" s="115">
        <v>1997</v>
      </c>
      <c r="D46" s="34"/>
      <c r="E46" s="188"/>
      <c r="F46" s="67">
        <v>0</v>
      </c>
      <c r="G46" s="38"/>
      <c r="H46" s="166"/>
      <c r="I46" s="67">
        <v>0</v>
      </c>
      <c r="J46" s="38"/>
      <c r="K46" s="67">
        <v>0</v>
      </c>
      <c r="L46" s="84">
        <v>37</v>
      </c>
      <c r="M46" s="167">
        <v>8</v>
      </c>
      <c r="N46" s="96"/>
      <c r="O46" s="92"/>
      <c r="P46" s="63">
        <f>SUM(F46,I46,K46,M46,O46)</f>
        <v>8</v>
      </c>
      <c r="Q46" s="8">
        <f>P46-MIN(F46,I46,K46,M46,O46)</f>
        <v>8</v>
      </c>
    </row>
    <row r="47" spans="1:17" s="87" customFormat="1" ht="13.5" customHeight="1">
      <c r="A47" s="109">
        <f t="shared" si="0"/>
        <v>44</v>
      </c>
      <c r="B47" s="65" t="s">
        <v>102</v>
      </c>
      <c r="C47" s="111">
        <v>1998</v>
      </c>
      <c r="D47" s="138"/>
      <c r="E47" s="37"/>
      <c r="F47" s="67">
        <v>0</v>
      </c>
      <c r="G47" s="151"/>
      <c r="H47" s="36"/>
      <c r="I47" s="67">
        <v>0</v>
      </c>
      <c r="J47" s="84">
        <v>37</v>
      </c>
      <c r="K47" s="167">
        <v>8</v>
      </c>
      <c r="L47" s="31" t="s">
        <v>59</v>
      </c>
      <c r="M47" s="203">
        <v>0</v>
      </c>
      <c r="N47" s="96"/>
      <c r="O47" s="92"/>
      <c r="P47" s="63">
        <f>SUM(F47,I47,K47,M47,O47)</f>
        <v>8</v>
      </c>
      <c r="Q47" s="8">
        <f>P47-MIN(F47,I47,K47,M47,O47)</f>
        <v>8</v>
      </c>
    </row>
    <row r="48" spans="1:17" ht="13.5" customHeight="1">
      <c r="A48" s="109">
        <f t="shared" si="0"/>
        <v>45</v>
      </c>
      <c r="B48" s="65" t="s">
        <v>101</v>
      </c>
      <c r="C48" s="111">
        <v>1998</v>
      </c>
      <c r="D48" s="34"/>
      <c r="E48" s="188"/>
      <c r="F48" s="67">
        <v>0</v>
      </c>
      <c r="G48" s="38"/>
      <c r="H48" s="166"/>
      <c r="I48" s="67">
        <v>0</v>
      </c>
      <c r="J48" s="31" t="s">
        <v>59</v>
      </c>
      <c r="K48" s="142">
        <v>0</v>
      </c>
      <c r="L48" s="84">
        <v>38</v>
      </c>
      <c r="M48" s="274">
        <v>7</v>
      </c>
      <c r="N48" s="96"/>
      <c r="O48" s="92"/>
      <c r="P48" s="63">
        <f>SUM(F48,I48,K48,M48,O48)</f>
        <v>7</v>
      </c>
      <c r="Q48" s="8">
        <f>P48-MIN(F48,I48,K48,M48,O48)</f>
        <v>7</v>
      </c>
    </row>
    <row r="49" spans="1:17" ht="13.5" customHeight="1">
      <c r="A49" s="109">
        <f t="shared" si="0"/>
        <v>46</v>
      </c>
      <c r="B49" s="65" t="s">
        <v>93</v>
      </c>
      <c r="C49" s="111">
        <v>1997</v>
      </c>
      <c r="D49" s="34"/>
      <c r="E49" s="188"/>
      <c r="F49" s="67">
        <v>0</v>
      </c>
      <c r="G49" s="38"/>
      <c r="H49" s="166"/>
      <c r="I49" s="67">
        <v>0</v>
      </c>
      <c r="J49" s="38"/>
      <c r="K49" s="67">
        <v>0</v>
      </c>
      <c r="L49" s="84">
        <v>39</v>
      </c>
      <c r="M49" s="275">
        <v>6</v>
      </c>
      <c r="N49" s="96"/>
      <c r="O49" s="92"/>
      <c r="P49" s="63">
        <f>SUM(F49,I49,K49,M49,O49)</f>
        <v>6</v>
      </c>
      <c r="Q49" s="8">
        <f>P49-MIN(F49,I49,K49,M49,O49)</f>
        <v>6</v>
      </c>
    </row>
    <row r="50" spans="1:17" ht="13.5" customHeight="1">
      <c r="A50" s="109">
        <f t="shared" si="0"/>
        <v>47</v>
      </c>
      <c r="B50" s="65" t="s">
        <v>96</v>
      </c>
      <c r="C50" s="111">
        <v>1998</v>
      </c>
      <c r="D50" s="138"/>
      <c r="E50" s="37"/>
      <c r="F50" s="67">
        <v>0</v>
      </c>
      <c r="G50" s="151"/>
      <c r="H50" s="36"/>
      <c r="I50" s="67">
        <v>0</v>
      </c>
      <c r="J50" s="31" t="s">
        <v>59</v>
      </c>
      <c r="K50" s="142">
        <v>0</v>
      </c>
      <c r="L50" s="31" t="s">
        <v>59</v>
      </c>
      <c r="M50" s="139">
        <v>0</v>
      </c>
      <c r="N50" s="96"/>
      <c r="O50" s="92"/>
      <c r="P50" s="63">
        <f>SUM(F50,I50,K50,M50,O50)</f>
        <v>0</v>
      </c>
      <c r="Q50" s="8">
        <f>P50-MIN(F50,I50,K50,M50,O50)</f>
        <v>0</v>
      </c>
    </row>
    <row r="51" spans="1:17" s="87" customFormat="1" ht="13.5" customHeight="1">
      <c r="A51" s="109">
        <f t="shared" si="0"/>
        <v>48</v>
      </c>
      <c r="B51" s="65" t="s">
        <v>104</v>
      </c>
      <c r="C51" s="111">
        <v>1999</v>
      </c>
      <c r="D51" s="34"/>
      <c r="E51" s="188"/>
      <c r="F51" s="67">
        <v>0</v>
      </c>
      <c r="G51" s="38"/>
      <c r="H51" s="166"/>
      <c r="I51" s="67">
        <v>0</v>
      </c>
      <c r="J51" s="38"/>
      <c r="K51" s="67">
        <v>0</v>
      </c>
      <c r="L51" s="31" t="s">
        <v>59</v>
      </c>
      <c r="M51" s="139">
        <v>0</v>
      </c>
      <c r="N51" s="96"/>
      <c r="O51" s="92"/>
      <c r="P51" s="63">
        <f>SUM(F51,I51,K51,M51,O51)</f>
        <v>0</v>
      </c>
      <c r="Q51" s="8">
        <f>P51-MIN(F51,I51,K51,M51,O51)</f>
        <v>0</v>
      </c>
    </row>
    <row r="52" spans="1:17" ht="12.75">
      <c r="A52" s="3"/>
      <c r="B52" s="14"/>
      <c r="C52" s="3"/>
      <c r="D52" s="3"/>
      <c r="E52" s="3"/>
      <c r="F52" s="68"/>
      <c r="G52" s="3"/>
      <c r="H52" s="3"/>
      <c r="I52" s="68"/>
      <c r="J52" s="3"/>
      <c r="K52" s="68"/>
      <c r="L52" s="3"/>
      <c r="M52" s="68"/>
      <c r="N52" s="68"/>
      <c r="O52" s="68"/>
      <c r="P52" s="3"/>
      <c r="Q52" s="3"/>
    </row>
  </sheetData>
  <sheetProtection/>
  <mergeCells count="6">
    <mergeCell ref="D2:F2"/>
    <mergeCell ref="G2:I2"/>
    <mergeCell ref="J2:K2"/>
    <mergeCell ref="L2:M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 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O9"/>
  <sheetViews>
    <sheetView tabSelected="1" zoomScale="120" zoomScaleNormal="120" zoomScalePageLayoutView="130" workbookViewId="0" topLeftCell="A1">
      <selection activeCell="C11" sqref="C11"/>
    </sheetView>
  </sheetViews>
  <sheetFormatPr defaultColWidth="9.00390625" defaultRowHeight="12.75"/>
  <cols>
    <col min="1" max="1" width="6.125" style="1" customWidth="1"/>
    <col min="2" max="2" width="18.875" style="1" customWidth="1"/>
    <col min="3" max="3" width="6.75390625" style="1" customWidth="1"/>
    <col min="4" max="5" width="5.625" style="1" customWidth="1"/>
    <col min="6" max="6" width="5.75390625" style="1" customWidth="1"/>
    <col min="7" max="8" width="5.625" style="1" customWidth="1"/>
    <col min="9" max="9" width="5.75390625" style="1" customWidth="1"/>
    <col min="10" max="10" width="5.625" style="1" customWidth="1"/>
    <col min="11" max="11" width="5.75390625" style="1" customWidth="1"/>
    <col min="12" max="12" width="5.625" style="1" customWidth="1"/>
    <col min="13" max="13" width="5.75390625" style="1" customWidth="1"/>
    <col min="14" max="14" width="5.625" style="1" customWidth="1"/>
    <col min="15" max="15" width="5.75390625" style="1" customWidth="1"/>
    <col min="16" max="16" width="9.75390625" style="1" hidden="1" customWidth="1"/>
    <col min="17" max="17" width="10.75390625" style="1" customWidth="1"/>
    <col min="18" max="16384" width="9.125" style="1" customWidth="1"/>
  </cols>
  <sheetData>
    <row r="1" spans="1:17" s="12" customFormat="1" ht="21.75" customHeight="1" thickBot="1">
      <c r="A1" s="234" t="s">
        <v>136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8"/>
    </row>
    <row r="2" spans="1:17" ht="39" customHeight="1" thickBot="1">
      <c r="A2" s="4"/>
      <c r="B2" s="3"/>
      <c r="C2" s="3"/>
      <c r="D2" s="219" t="s">
        <v>123</v>
      </c>
      <c r="E2" s="220"/>
      <c r="F2" s="233"/>
      <c r="G2" s="219" t="s">
        <v>124</v>
      </c>
      <c r="H2" s="220"/>
      <c r="I2" s="233"/>
      <c r="J2" s="222" t="s">
        <v>82</v>
      </c>
      <c r="K2" s="223"/>
      <c r="L2" s="224" t="s">
        <v>81</v>
      </c>
      <c r="M2" s="225"/>
      <c r="N2" s="226" t="s">
        <v>85</v>
      </c>
      <c r="O2" s="227"/>
      <c r="P2" s="27"/>
      <c r="Q2" s="11"/>
    </row>
    <row r="3" spans="1:17" ht="39" thickBot="1">
      <c r="A3" s="104" t="s">
        <v>5</v>
      </c>
      <c r="B3" s="105" t="s">
        <v>6</v>
      </c>
      <c r="C3" s="26" t="s">
        <v>47</v>
      </c>
      <c r="D3" s="10" t="s">
        <v>43</v>
      </c>
      <c r="E3" s="10" t="s">
        <v>45</v>
      </c>
      <c r="F3" s="15" t="s">
        <v>8</v>
      </c>
      <c r="G3" s="9" t="s">
        <v>43</v>
      </c>
      <c r="H3" s="10" t="s">
        <v>45</v>
      </c>
      <c r="I3" s="15" t="s">
        <v>8</v>
      </c>
      <c r="J3" s="10" t="s">
        <v>7</v>
      </c>
      <c r="K3" s="28" t="s">
        <v>8</v>
      </c>
      <c r="L3" s="9" t="s">
        <v>7</v>
      </c>
      <c r="M3" s="28" t="s">
        <v>8</v>
      </c>
      <c r="N3" s="9" t="s">
        <v>7</v>
      </c>
      <c r="O3" s="15" t="s">
        <v>8</v>
      </c>
      <c r="P3" s="47" t="s">
        <v>0</v>
      </c>
      <c r="Q3" s="270" t="s">
        <v>133</v>
      </c>
    </row>
    <row r="4" spans="1:17" ht="13.5" customHeight="1">
      <c r="A4" s="106">
        <f>1</f>
        <v>1</v>
      </c>
      <c r="B4" s="205" t="s">
        <v>114</v>
      </c>
      <c r="C4" s="277">
        <v>1998</v>
      </c>
      <c r="D4" s="147"/>
      <c r="E4" s="147"/>
      <c r="F4" s="148">
        <v>0</v>
      </c>
      <c r="G4" s="149"/>
      <c r="H4" s="147"/>
      <c r="I4" s="148">
        <v>0</v>
      </c>
      <c r="J4" s="278">
        <v>5</v>
      </c>
      <c r="K4" s="145">
        <v>42</v>
      </c>
      <c r="L4" s="150">
        <v>1</v>
      </c>
      <c r="M4" s="145">
        <v>60</v>
      </c>
      <c r="N4" s="150"/>
      <c r="O4" s="211"/>
      <c r="P4" s="94">
        <f>K4+M4+O4</f>
        <v>102</v>
      </c>
      <c r="Q4" s="95">
        <f>P4-MIN(K4,M4,O4)</f>
        <v>60</v>
      </c>
    </row>
    <row r="5" spans="1:17" ht="13.5" customHeight="1">
      <c r="A5" s="108">
        <f>A4+1</f>
        <v>2</v>
      </c>
      <c r="B5" s="119" t="s">
        <v>23</v>
      </c>
      <c r="C5" s="118">
        <v>1996</v>
      </c>
      <c r="D5" s="213" t="s">
        <v>59</v>
      </c>
      <c r="E5" s="180" t="s">
        <v>83</v>
      </c>
      <c r="F5" s="207">
        <v>0</v>
      </c>
      <c r="G5" s="81">
        <v>2</v>
      </c>
      <c r="H5" s="180">
        <v>2</v>
      </c>
      <c r="I5" s="207">
        <v>0</v>
      </c>
      <c r="J5" s="204">
        <v>1</v>
      </c>
      <c r="K5" s="42">
        <v>60</v>
      </c>
      <c r="L5" s="62">
        <v>3</v>
      </c>
      <c r="M5" s="42">
        <v>50</v>
      </c>
      <c r="N5" s="103"/>
      <c r="O5" s="279"/>
      <c r="P5" s="94">
        <f>K5+M5+O5</f>
        <v>110</v>
      </c>
      <c r="Q5" s="95">
        <f>P5-MIN(K5,M5,O5)</f>
        <v>60</v>
      </c>
    </row>
    <row r="6" spans="1:17" s="87" customFormat="1" ht="13.5" customHeight="1">
      <c r="A6" s="108">
        <f>A5+1</f>
        <v>3</v>
      </c>
      <c r="B6" s="119" t="s">
        <v>60</v>
      </c>
      <c r="C6" s="118">
        <v>2000</v>
      </c>
      <c r="D6" s="35"/>
      <c r="E6" s="35"/>
      <c r="F6" s="148">
        <v>0</v>
      </c>
      <c r="G6" s="276"/>
      <c r="H6" s="51"/>
      <c r="I6" s="148">
        <v>0</v>
      </c>
      <c r="J6" s="88">
        <v>2</v>
      </c>
      <c r="K6" s="42">
        <v>55</v>
      </c>
      <c r="L6" s="62">
        <v>2</v>
      </c>
      <c r="M6" s="42">
        <v>55</v>
      </c>
      <c r="N6" s="62"/>
      <c r="O6" s="44"/>
      <c r="P6" s="94">
        <f>K6+M6+O6</f>
        <v>110</v>
      </c>
      <c r="Q6" s="95">
        <f>P6-MIN(K6,M6,O6)</f>
        <v>55</v>
      </c>
    </row>
    <row r="7" spans="1:17" s="87" customFormat="1" ht="13.5" customHeight="1">
      <c r="A7" s="108">
        <f>A6+1</f>
        <v>4</v>
      </c>
      <c r="B7" s="119" t="s">
        <v>49</v>
      </c>
      <c r="C7" s="118">
        <v>1998</v>
      </c>
      <c r="D7" s="147"/>
      <c r="E7" s="35"/>
      <c r="F7" s="148">
        <v>0</v>
      </c>
      <c r="G7" s="149"/>
      <c r="H7" s="35"/>
      <c r="I7" s="148">
        <v>0</v>
      </c>
      <c r="J7" s="116">
        <v>3</v>
      </c>
      <c r="K7" s="42">
        <v>50</v>
      </c>
      <c r="L7" s="62">
        <v>4</v>
      </c>
      <c r="M7" s="42">
        <v>45</v>
      </c>
      <c r="N7" s="90"/>
      <c r="O7" s="86"/>
      <c r="P7" s="94">
        <f>K7+M7+O7</f>
        <v>95</v>
      </c>
      <c r="Q7" s="95">
        <f>P7-MIN(K7,M7,O7)</f>
        <v>50</v>
      </c>
    </row>
    <row r="8" spans="1:41" s="22" customFormat="1" ht="13.5" customHeight="1">
      <c r="A8" s="108">
        <f>A7+1</f>
        <v>5</v>
      </c>
      <c r="B8" s="119" t="s">
        <v>21</v>
      </c>
      <c r="C8" s="117">
        <v>1998</v>
      </c>
      <c r="D8" s="35"/>
      <c r="E8" s="35"/>
      <c r="F8" s="208">
        <v>0</v>
      </c>
      <c r="G8" s="209"/>
      <c r="H8" s="210"/>
      <c r="I8" s="208">
        <v>0</v>
      </c>
      <c r="J8" s="88">
        <v>4</v>
      </c>
      <c r="K8" s="42">
        <v>45</v>
      </c>
      <c r="L8" s="31" t="s">
        <v>59</v>
      </c>
      <c r="M8" s="42">
        <v>0</v>
      </c>
      <c r="N8" s="91"/>
      <c r="O8" s="89"/>
      <c r="P8" s="94">
        <f>K8+M8+O8</f>
        <v>45</v>
      </c>
      <c r="Q8" s="95">
        <f>P8-MIN(K8,M8,O8)</f>
        <v>45</v>
      </c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17" ht="12.75">
      <c r="A9" s="3"/>
      <c r="B9" s="3"/>
      <c r="C9" s="3"/>
      <c r="D9" s="3"/>
      <c r="E9" s="3"/>
      <c r="F9" s="3"/>
      <c r="G9" s="16"/>
      <c r="H9" s="16"/>
      <c r="I9" s="16"/>
      <c r="J9" s="3"/>
      <c r="K9" s="3"/>
      <c r="L9" s="3"/>
      <c r="M9" s="3"/>
      <c r="N9" s="3"/>
      <c r="O9" s="3"/>
      <c r="P9" s="3"/>
      <c r="Q9" s="3"/>
    </row>
  </sheetData>
  <sheetProtection/>
  <mergeCells count="6">
    <mergeCell ref="J2:K2"/>
    <mergeCell ref="L2:M2"/>
    <mergeCell ref="D2:F2"/>
    <mergeCell ref="G2:I2"/>
    <mergeCell ref="N2:O2"/>
    <mergeCell ref="A1:Q1"/>
  </mergeCells>
  <printOptions/>
  <pageMargins left="1.07" right="0.48" top="0.5" bottom="0.41" header="0.4" footer="0.13"/>
  <pageSetup horizontalDpi="300" verticalDpi="300" orientation="landscape" paperSize="9" r:id="rId3"/>
  <headerFooter alignWithMargins="0">
    <oddFooter xml:space="preserve">&amp;L&amp;"Times New Roman,обычный"Космачева Елена Ремовна&amp;C&amp;"Times New Roman,обычный"&amp;F    &amp;A&amp;R&amp;"Times New Roman,обычный"&amp;D 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Elena</cp:lastModifiedBy>
  <cp:lastPrinted>2012-09-27T17:09:06Z</cp:lastPrinted>
  <dcterms:created xsi:type="dcterms:W3CDTF">2010-04-15T16:52:06Z</dcterms:created>
  <dcterms:modified xsi:type="dcterms:W3CDTF">2013-05-20T04:01:45Z</dcterms:modified>
  <cp:category/>
  <cp:version/>
  <cp:contentType/>
  <cp:contentStatus/>
</cp:coreProperties>
</file>