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975" activeTab="1"/>
  </bookViews>
  <sheets>
    <sheet name="Индивидуальная гонка" sheetId="1" r:id="rId1"/>
    <sheet name="Комплепксный зачет" sheetId="2" r:id="rId2"/>
    <sheet name="Очки" sheetId="3" r:id="rId3"/>
  </sheets>
  <definedNames/>
  <calcPr fullCalcOnLoad="1" refMode="R1C1"/>
</workbook>
</file>

<file path=xl/sharedStrings.xml><?xml version="1.0" encoding="utf-8"?>
<sst xmlns="http://schemas.openxmlformats.org/spreadsheetml/2006/main" count="416" uniqueCount="208">
  <si>
    <t>Финальные соревнования V летней Спартакиады учащихся России по гребному слалому 2011 года</t>
  </si>
  <si>
    <t>3-7 августа 2011 года</t>
  </si>
  <si>
    <t>г. Тюмень, гребной канал в районе ТЭЦ-1, трасса 3 категории</t>
  </si>
  <si>
    <t>Индивидуальная гонка</t>
  </si>
  <si>
    <t>ПРОТОКОЛ РЕЗУЛЬТАТОВ</t>
  </si>
  <si>
    <t>М.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</si>
  <si>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</si>
  <si>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</si>
  <si>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</si>
  <si>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</si>
  <si>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</si>
  <si>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</si>
  <si>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</si>
  <si>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</si>
  <si>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</si>
  <si>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</si>
  <si>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</si>
  <si>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</si>
  <si>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</si>
  <si>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Губенко Никита</t>
  </si>
  <si>
    <t>кмс</t>
  </si>
  <si>
    <t>Свердл. обл.</t>
  </si>
  <si>
    <t>МОУ ДОД ДЮСШ "Высокогорец"</t>
  </si>
  <si>
    <t>Гвоздева О.В., Касимов А.Ю.</t>
  </si>
  <si>
    <t>Шабанов Максим</t>
  </si>
  <si>
    <t>Москва</t>
  </si>
  <si>
    <t>ДЮСШ "Спартак"</t>
  </si>
  <si>
    <t>Казанцев И.В., Конова Е.С.</t>
  </si>
  <si>
    <t>Непогодин Александр</t>
  </si>
  <si>
    <t>ГУМО "ЦЛВС", ГУОР г. Бронницы</t>
  </si>
  <si>
    <t>Ю.В.Слотина, Л.Ю. Рябиков, М.М.Непогодин</t>
  </si>
  <si>
    <t>Камешков Владимир</t>
  </si>
  <si>
    <t>Овчинников Александр</t>
  </si>
  <si>
    <t>Пермский кр.</t>
  </si>
  <si>
    <t>МОУ ДОД ДЮСШОР №6, ГУОР г. Бронницы</t>
  </si>
  <si>
    <t>Распутина Е.В., Ю.В. Слотина, Л.Ю. Рябиков</t>
  </si>
  <si>
    <t>Сеткин Артём</t>
  </si>
  <si>
    <t>респ. Алтай</t>
  </si>
  <si>
    <t>СДЮШОР, СДЮТур</t>
  </si>
  <si>
    <t>Меновщиков Л.В., Вожаков С.А., Козлов Н.А., Милехи</t>
  </si>
  <si>
    <t>Ноговицин Вячеслав</t>
  </si>
  <si>
    <t>Тюменск. обл.</t>
  </si>
  <si>
    <t>ОСДЮШОР, СДЮСШОР №2</t>
  </si>
  <si>
    <t>Токмаков С.А.</t>
  </si>
  <si>
    <t>Инкин Никита</t>
  </si>
  <si>
    <t>МГФСО, ГОУ ДТДиМ</t>
  </si>
  <si>
    <t>Тезиков А.Н.</t>
  </si>
  <si>
    <t>Легин Денис</t>
  </si>
  <si>
    <t>МОУ ДОД ГорСЮТур "Полюс"</t>
  </si>
  <si>
    <t>Гвоздева О.В., Салтанов С.В.</t>
  </si>
  <si>
    <t>Казанцев Никита</t>
  </si>
  <si>
    <t>ХМАО-ЮГРА</t>
  </si>
  <si>
    <t>ЦСП СКЮ, МАОУ ДОД СДЮСШОР г. Нижневартовск</t>
  </si>
  <si>
    <t>Игнатов Э.В., Балашов Е.А.</t>
  </si>
  <si>
    <t>Михайлов Максим</t>
  </si>
  <si>
    <t>С.-Петерб.</t>
  </si>
  <si>
    <t>ШВСМ по ВВС, "Олимп", "каякер.ру"</t>
  </si>
  <si>
    <t>Герций С.Е., Вишняков И.А.</t>
  </si>
  <si>
    <t>Маймистов Сергей</t>
  </si>
  <si>
    <t>ШВСМ по ВВС</t>
  </si>
  <si>
    <t>Леонов М.О.</t>
  </si>
  <si>
    <t>Жеба Павел</t>
  </si>
  <si>
    <t>Красноярск. кр.</t>
  </si>
  <si>
    <t>КУТОР, СДЮСШОР "Здоровый мир", "Абатак"</t>
  </si>
  <si>
    <t>Козырева Т.А.</t>
  </si>
  <si>
    <t>Ибрагимов Равиль</t>
  </si>
  <si>
    <t>респ. Башкортостан</t>
  </si>
  <si>
    <t>СДЮСШ по гребле</t>
  </si>
  <si>
    <t>Егорова В.П., Волков Н.С.</t>
  </si>
  <si>
    <t>Икаев Хазби</t>
  </si>
  <si>
    <t>Северная Осетия (Алания)</t>
  </si>
  <si>
    <t>г. Владикавказ</t>
  </si>
  <si>
    <t>Шхорбати В.С.</t>
  </si>
  <si>
    <t>Елканов Георгий</t>
  </si>
  <si>
    <t>Колчаков Рамазан</t>
  </si>
  <si>
    <t>БУ ЦСПСКЮ, МАОУ ДОД СДЮСШОР, г. Нижневартовск</t>
  </si>
  <si>
    <t>Гурциев Марат</t>
  </si>
  <si>
    <t>Цховребов С.</t>
  </si>
  <si>
    <t>Хамищенко Денис</t>
  </si>
  <si>
    <t>СДЮСШОР "Здоровый мир", "Ермак"</t>
  </si>
  <si>
    <t>Грызлова Н.Б.</t>
  </si>
  <si>
    <t>Зотов Иван</t>
  </si>
  <si>
    <t>МАОУ ДОД ДЮСШОР по гребным видам спорта</t>
  </si>
  <si>
    <t>Распутина Е.В.</t>
  </si>
  <si>
    <t>Тищенко Дмитрий</t>
  </si>
  <si>
    <t>СДЮШОР</t>
  </si>
  <si>
    <t>Вожаков С.А.</t>
  </si>
  <si>
    <t>Шарый Александр</t>
  </si>
  <si>
    <t>Шайдуров Илья</t>
  </si>
  <si>
    <t>н/ст.</t>
  </si>
  <si>
    <t>Шестаков Никита</t>
  </si>
  <si>
    <t>Архангельская обл.</t>
  </si>
  <si>
    <t>МОУ ДОД ДЮСШ №3, г. Архангельск</t>
  </si>
  <si>
    <t>Амосова Е.А., Меньшенин В.Л.</t>
  </si>
  <si>
    <t>Вторыгин Сергей</t>
  </si>
  <si>
    <t>Иванов Михаил</t>
  </si>
  <si>
    <t>Вьюгин Илья</t>
  </si>
  <si>
    <t>Ярославская обл.</t>
  </si>
  <si>
    <t>СДЮСШОР №6, Клуб "Рассвет"</t>
  </si>
  <si>
    <t>Соколов Ю.С., Шахова В.М.</t>
  </si>
  <si>
    <t>Лазарев Александр</t>
  </si>
  <si>
    <t>МГФСО, "Дети белой воды"</t>
  </si>
  <si>
    <t>Платонова Е.Н.</t>
  </si>
  <si>
    <t>Федоров Евгений</t>
  </si>
  <si>
    <t>Дреев Андрей</t>
  </si>
  <si>
    <t>Хабаровский край</t>
  </si>
  <si>
    <t>АНО "Грань"</t>
  </si>
  <si>
    <t>Коновалова И.Ю., Непогодин М.М.</t>
  </si>
  <si>
    <t>Михайлов Игорь</t>
  </si>
  <si>
    <t>Московская обл.</t>
  </si>
  <si>
    <t>г. Раменское, РКТ</t>
  </si>
  <si>
    <t>И.Б.Михайлов</t>
  </si>
  <si>
    <t>Плеханов Матвей</t>
  </si>
  <si>
    <t>Анвартдинов Владимир</t>
  </si>
  <si>
    <t>Челябинская обл.</t>
  </si>
  <si>
    <t>СТК "Тайфун"</t>
  </si>
  <si>
    <t>Волошин А.Н.</t>
  </si>
  <si>
    <t>Трухин Владислав</t>
  </si>
  <si>
    <t>МАОУ ДОД СДЮСШОР №2</t>
  </si>
  <si>
    <t>Токмаков С.А., Конради А.В.</t>
  </si>
  <si>
    <t>Штин Артем</t>
  </si>
  <si>
    <t>ТК "Пилигрим", Комсомольск-на-Амуре</t>
  </si>
  <si>
    <t>Пугачев А.А.</t>
  </si>
  <si>
    <t>Савин Николай</t>
  </si>
  <si>
    <t>Нигматулин Максим</t>
  </si>
  <si>
    <t>МАОУ ДОД СДЮСШОР, БУ ХМАО-Югры "ЦСПСКЮ"</t>
  </si>
  <si>
    <t>Галанин Алексей</t>
  </si>
  <si>
    <t>2ю</t>
  </si>
  <si>
    <t>Балакирев Александр</t>
  </si>
  <si>
    <t>СДЮСШОР Спутник, Абатак</t>
  </si>
  <si>
    <t>Козырева Т.А., Мухгалеев Ю.В.</t>
  </si>
  <si>
    <t>Ляшенко Виктор</t>
  </si>
  <si>
    <t>Непогодин М.М.</t>
  </si>
  <si>
    <t>Майоров Евгений</t>
  </si>
  <si>
    <t>Шклярук Николай</t>
  </si>
  <si>
    <t>Ахметов Егор</t>
  </si>
  <si>
    <t>Казаков Дмитрий</t>
  </si>
  <si>
    <t>1ю</t>
  </si>
  <si>
    <t>Смирнов А.А.</t>
  </si>
  <si>
    <t>МГФСО</t>
  </si>
  <si>
    <t>Ростовск. обл.</t>
  </si>
  <si>
    <t>СДЮСШОР-29</t>
  </si>
  <si>
    <t>Кобзева Н.В.</t>
  </si>
  <si>
    <t>Макаров Л.Ю., Поляев Л.Н.</t>
  </si>
  <si>
    <t>ГУОР г. Бронницы, СДЮШОР №29, ГУМО "ЦЛВС"</t>
  </si>
  <si>
    <t>МАОУ ДОД ДЮСШОР по гребным видам спорта, ГУОР г. Бронницы</t>
  </si>
  <si>
    <t>КУТОР, СДЮСШОР "Здоровый мир", "Ермак"</t>
  </si>
  <si>
    <t>Владикавказ</t>
  </si>
  <si>
    <t>"ЦСП СКЮ", ЦП "Дельфин" г. Сургут</t>
  </si>
  <si>
    <t>Кулагин С.А.</t>
  </si>
  <si>
    <t>Амосова Е.А., Меньшинин В.Л.</t>
  </si>
  <si>
    <t>СДЮСШОР "Здоровый мир", Абатак</t>
  </si>
  <si>
    <t>ОСДЮСШОР, СДЮСШОР №2</t>
  </si>
  <si>
    <t>Категория С-1м</t>
  </si>
  <si>
    <t>Снегирев Юрий</t>
  </si>
  <si>
    <t>МОУ ДОД ГорСЮТур, МОУ ДОД ДЮСШ "Высокогорец"</t>
  </si>
  <si>
    <t>ГУОР г. Бронницы, ЦСАМ «Грань», ГУМО "ЦЛВС"</t>
  </si>
  <si>
    <t>Смирнов Павел</t>
  </si>
  <si>
    <t>Азанов Дмитрий</t>
  </si>
  <si>
    <t>Распутина Е.В., Слотина Ю.В., Рябиков Л.Ю.</t>
  </si>
  <si>
    <t>Богданов Артём</t>
  </si>
  <si>
    <t>Попов Алексей</t>
  </si>
  <si>
    <t>Ю.В.Слотина, Л.Ю.Рябиков, Н.В.Кобзева</t>
  </si>
  <si>
    <t>Ковальков Павел</t>
  </si>
  <si>
    <t>СДЮСШОР по гребле и стрельбе пулевой, ГОУ ДОДСН МГСФО</t>
  </si>
  <si>
    <t>Иванов Пётр</t>
  </si>
  <si>
    <t>МОУ ДОД горСЮТур "Полюс"</t>
  </si>
  <si>
    <t>Гвоздева О.В.  Касимов А.Ю.</t>
  </si>
  <si>
    <t>Гильдебрант Илья</t>
  </si>
  <si>
    <t>"Белая вода"</t>
  </si>
  <si>
    <t>Герасимов Иван</t>
  </si>
  <si>
    <t>Штабкин В.Д.</t>
  </si>
  <si>
    <t>Баранов Николай</t>
  </si>
  <si>
    <t>Малышев Роман</t>
  </si>
  <si>
    <t>Войналович Вадим</t>
  </si>
  <si>
    <t>Гвоздев Олег</t>
  </si>
  <si>
    <t>Касимов А.Ю., Салтанов С.В.</t>
  </si>
  <si>
    <t>Говер Егор</t>
  </si>
  <si>
    <t>ГУОР г. Бронницы, МОУ ДОД СДЮШОР №6</t>
  </si>
  <si>
    <t>Ю.В.Слотина, Л.Ю.Рябиков, Е.В.Распутина</t>
  </si>
  <si>
    <t>Сирия Вячеслав</t>
  </si>
  <si>
    <t>Свиридов Евгений</t>
  </si>
  <si>
    <t>Милехин С.Ф.</t>
  </si>
  <si>
    <t>Алейников Владислав</t>
  </si>
  <si>
    <t>Анисимов Дмитрий</t>
  </si>
  <si>
    <t>Маняхина М.А.</t>
  </si>
  <si>
    <t>Сазонов Матвей</t>
  </si>
  <si>
    <t>Степанов Роман</t>
  </si>
  <si>
    <t>ДЮСШ по гребле</t>
  </si>
  <si>
    <t>Шаматонов Павел</t>
  </si>
  <si>
    <t>Стуканов Максим</t>
  </si>
  <si>
    <t>Центр "Грань", Хабаровск</t>
  </si>
  <si>
    <t>Смирнов Михаил</t>
  </si>
  <si>
    <t>Копалин Алексей</t>
  </si>
  <si>
    <t>Казаков Матвей</t>
  </si>
  <si>
    <t>Балашенко Константин</t>
  </si>
  <si>
    <t>Центр "Грань"</t>
  </si>
  <si>
    <t>Агафонов Иван</t>
  </si>
  <si>
    <t>Войналович Евгений</t>
  </si>
  <si>
    <t>Рудяшкин Сергей</t>
  </si>
  <si>
    <t>Гогичаев Георгий</t>
  </si>
  <si>
    <t>Место</t>
  </si>
  <si>
    <t>Очки</t>
  </si>
  <si>
    <t>Регион</t>
  </si>
  <si>
    <t>Очки Инд</t>
  </si>
  <si>
    <t>Департамент по спорту и молодежной политике Тюменской области
Федерация гребного слалома России
Федерация гребного слалома и рафтинга Тюменской области</t>
  </si>
  <si>
    <t>дискв.</t>
  </si>
  <si>
    <t>Комплексный зачет на 04.08.2011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</si>
</sst>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2" fontId="0" fillId="0" borderId="11" xfId="0" applyNumberForma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horizontal="left" vertical="top" wrapText="1"/>
    </xf>
    <xf numFmtId="2" fontId="0" fillId="0" borderId="12" xfId="0" applyNumberFormat="1" applyBorder="1" applyAlignment="1">
      <alignment vertical="top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52">
      <selection activeCell="A2" sqref="A2:N2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8" width="7.00390625" style="1" customWidth="1"/>
    <col min="9" max="9" width="4.875" style="1" customWidth="1"/>
    <col min="10" max="11" width="7.00390625" style="1" customWidth="1"/>
    <col min="12" max="12" width="4.875" style="1" customWidth="1"/>
    <col min="13" max="14" width="7.00390625" style="1" customWidth="1"/>
    <col min="15" max="16384" width="9.125" style="1" customWidth="1"/>
  </cols>
  <sheetData>
    <row r="1" spans="1:14" ht="15.75">
      <c r="A1" s="20" t="s">
        <v>205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2.75">
      <c r="A3" s="23" t="s">
        <v>1</v>
      </c>
      <c r="B3" s="23"/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2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23.25">
      <c r="A5" s="26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7" spans="1:8" ht="18">
      <c r="A7" s="22" t="s">
        <v>12</v>
      </c>
      <c r="B7" s="22"/>
      <c r="C7" s="22"/>
      <c r="D7" s="22"/>
      <c r="E7" s="22"/>
      <c r="F7" s="22"/>
      <c r="G7" s="22"/>
      <c r="H7" s="22"/>
    </row>
    <row r="8" spans="1:15" ht="12.75">
      <c r="A8" s="27" t="s">
        <v>5</v>
      </c>
      <c r="B8" s="27" t="s">
        <v>6</v>
      </c>
      <c r="C8" s="27" t="s">
        <v>7</v>
      </c>
      <c r="D8" s="27" t="s">
        <v>8</v>
      </c>
      <c r="E8" s="27" t="s">
        <v>9</v>
      </c>
      <c r="F8" s="27" t="s">
        <v>10</v>
      </c>
      <c r="G8" s="27" t="s">
        <v>11</v>
      </c>
      <c r="H8" s="29" t="s">
        <v>13</v>
      </c>
      <c r="I8" s="30"/>
      <c r="J8" s="31"/>
      <c r="K8" s="29" t="s">
        <v>17</v>
      </c>
      <c r="L8" s="30"/>
      <c r="M8" s="31"/>
      <c r="N8" s="27" t="s">
        <v>18</v>
      </c>
      <c r="O8" s="18" t="s">
        <v>202</v>
      </c>
    </row>
    <row r="9" spans="1:15" ht="12.75">
      <c r="A9" s="28"/>
      <c r="B9" s="28"/>
      <c r="C9" s="28"/>
      <c r="D9" s="28"/>
      <c r="E9" s="28"/>
      <c r="F9" s="28"/>
      <c r="G9" s="28"/>
      <c r="H9" s="5" t="s">
        <v>14</v>
      </c>
      <c r="I9" s="5" t="s">
        <v>15</v>
      </c>
      <c r="J9" s="5" t="s">
        <v>16</v>
      </c>
      <c r="K9" s="5" t="s">
        <v>14</v>
      </c>
      <c r="L9" s="5" t="s">
        <v>15</v>
      </c>
      <c r="M9" s="5" t="s">
        <v>16</v>
      </c>
      <c r="N9" s="28"/>
      <c r="O9" s="19"/>
    </row>
    <row r="10" spans="1:15" ht="38.25">
      <c r="A10" s="7">
        <v>1</v>
      </c>
      <c r="B10" s="8" t="s">
        <v>19</v>
      </c>
      <c r="C10" s="8">
        <v>1994</v>
      </c>
      <c r="D10" s="8" t="s">
        <v>20</v>
      </c>
      <c r="E10" s="9" t="s">
        <v>21</v>
      </c>
      <c r="F10" s="9" t="s">
        <v>22</v>
      </c>
      <c r="G10" s="9" t="s">
        <v>23</v>
      </c>
      <c r="H10" s="10">
        <v>86.12000274658203</v>
      </c>
      <c r="I10" s="6">
        <v>2</v>
      </c>
      <c r="J10" s="10">
        <f aca="true" t="shared" si="0" ref="J10:J53">H10+I10</f>
        <v>88.12000274658203</v>
      </c>
      <c r="K10" s="10">
        <v>85.5999984741211</v>
      </c>
      <c r="L10" s="6">
        <v>0</v>
      </c>
      <c r="M10" s="10">
        <f aca="true" t="shared" si="1" ref="M10:M31">K10+L10</f>
        <v>85.5999984741211</v>
      </c>
      <c r="N10" s="10">
        <f aca="true" t="shared" si="2" ref="N10:N53">MIN(M10,J10)</f>
        <v>85.5999984741211</v>
      </c>
      <c r="O10" s="1">
        <f>IF(A10&gt;20,1,LOOKUP(A10,Очки!$A$2:$A$21,Очки!$B$2:$B$21))</f>
        <v>55</v>
      </c>
    </row>
    <row r="11" spans="1:15" ht="25.5">
      <c r="A11" s="12">
        <v>2</v>
      </c>
      <c r="B11" s="13" t="s">
        <v>24</v>
      </c>
      <c r="C11" s="13">
        <v>1994</v>
      </c>
      <c r="D11" s="13" t="s">
        <v>20</v>
      </c>
      <c r="E11" s="14" t="s">
        <v>25</v>
      </c>
      <c r="F11" s="14" t="s">
        <v>26</v>
      </c>
      <c r="G11" s="14" t="s">
        <v>27</v>
      </c>
      <c r="H11" s="15">
        <v>91.55000305175781</v>
      </c>
      <c r="I11" s="11">
        <v>2</v>
      </c>
      <c r="J11" s="15">
        <f t="shared" si="0"/>
        <v>93.55000305175781</v>
      </c>
      <c r="K11" s="15">
        <v>83.86000061035156</v>
      </c>
      <c r="L11" s="11">
        <v>2</v>
      </c>
      <c r="M11" s="15">
        <f t="shared" si="1"/>
        <v>85.86000061035156</v>
      </c>
      <c r="N11" s="15">
        <f t="shared" si="2"/>
        <v>85.86000061035156</v>
      </c>
      <c r="O11" s="1">
        <f>IF(A11&gt;20,1,LOOKUP(A11,Очки!$A$2:$A$21,Очки!$B$2:$B$21))</f>
        <v>49</v>
      </c>
    </row>
    <row r="12" spans="1:15" ht="38.25">
      <c r="A12" s="12">
        <v>3</v>
      </c>
      <c r="B12" s="13" t="s">
        <v>28</v>
      </c>
      <c r="C12" s="13">
        <v>1995</v>
      </c>
      <c r="D12" s="13" t="s">
        <v>20</v>
      </c>
      <c r="E12" s="14" t="s">
        <v>109</v>
      </c>
      <c r="F12" s="14" t="s">
        <v>29</v>
      </c>
      <c r="G12" s="14" t="s">
        <v>30</v>
      </c>
      <c r="H12" s="15">
        <v>88.94000244140625</v>
      </c>
      <c r="I12" s="11">
        <v>0</v>
      </c>
      <c r="J12" s="15">
        <f t="shared" si="0"/>
        <v>88.94000244140625</v>
      </c>
      <c r="K12" s="15">
        <v>86.44000244140625</v>
      </c>
      <c r="L12" s="11">
        <v>0</v>
      </c>
      <c r="M12" s="15">
        <f t="shared" si="1"/>
        <v>86.44000244140625</v>
      </c>
      <c r="N12" s="15">
        <f t="shared" si="2"/>
        <v>86.44000244140625</v>
      </c>
      <c r="O12" s="1">
        <f>IF(A12&gt;20,1,LOOKUP(A12,Очки!$A$2:$A$21,Очки!$B$2:$B$21))</f>
        <v>44</v>
      </c>
    </row>
    <row r="13" spans="1:15" ht="38.25">
      <c r="A13" s="12">
        <v>4</v>
      </c>
      <c r="B13" s="13" t="s">
        <v>31</v>
      </c>
      <c r="C13" s="13">
        <v>1994</v>
      </c>
      <c r="D13" s="13" t="s">
        <v>20</v>
      </c>
      <c r="E13" s="14" t="s">
        <v>21</v>
      </c>
      <c r="F13" s="14" t="s">
        <v>22</v>
      </c>
      <c r="G13" s="14" t="s">
        <v>23</v>
      </c>
      <c r="H13" s="15">
        <v>87.83000183105469</v>
      </c>
      <c r="I13" s="11">
        <v>0</v>
      </c>
      <c r="J13" s="15">
        <f t="shared" si="0"/>
        <v>87.83000183105469</v>
      </c>
      <c r="K13" s="15">
        <v>86.91999816894531</v>
      </c>
      <c r="L13" s="11">
        <v>0</v>
      </c>
      <c r="M13" s="15">
        <f t="shared" si="1"/>
        <v>86.91999816894531</v>
      </c>
      <c r="N13" s="15">
        <f t="shared" si="2"/>
        <v>86.91999816894531</v>
      </c>
      <c r="O13" s="1">
        <f>IF(A13&gt;20,1,LOOKUP(A13,Очки!$A$2:$A$21,Очки!$B$2:$B$21))</f>
        <v>39</v>
      </c>
    </row>
    <row r="14" spans="1:15" ht="51">
      <c r="A14" s="12">
        <v>5</v>
      </c>
      <c r="B14" s="13" t="s">
        <v>32</v>
      </c>
      <c r="C14" s="13">
        <v>1994</v>
      </c>
      <c r="D14" s="13" t="s">
        <v>20</v>
      </c>
      <c r="E14" s="14" t="s">
        <v>33</v>
      </c>
      <c r="F14" s="14" t="s">
        <v>34</v>
      </c>
      <c r="G14" s="14" t="s">
        <v>35</v>
      </c>
      <c r="H14" s="15">
        <v>103.55999755859375</v>
      </c>
      <c r="I14" s="11">
        <v>4</v>
      </c>
      <c r="J14" s="15">
        <f t="shared" si="0"/>
        <v>107.55999755859375</v>
      </c>
      <c r="K14" s="15">
        <v>95.52999877929688</v>
      </c>
      <c r="L14" s="11">
        <v>0</v>
      </c>
      <c r="M14" s="15">
        <f t="shared" si="1"/>
        <v>95.52999877929688</v>
      </c>
      <c r="N14" s="15">
        <f t="shared" si="2"/>
        <v>95.52999877929688</v>
      </c>
      <c r="O14" s="1">
        <f>IF(A14&gt;20,1,LOOKUP(A14,Очки!$A$2:$A$21,Очки!$B$2:$B$21))</f>
        <v>35</v>
      </c>
    </row>
    <row r="15" spans="1:15" ht="51">
      <c r="A15" s="12">
        <v>6</v>
      </c>
      <c r="B15" s="13" t="s">
        <v>36</v>
      </c>
      <c r="C15" s="13">
        <v>1994</v>
      </c>
      <c r="D15" s="13" t="s">
        <v>20</v>
      </c>
      <c r="E15" s="14" t="s">
        <v>37</v>
      </c>
      <c r="F15" s="14" t="s">
        <v>38</v>
      </c>
      <c r="G15" s="14" t="s">
        <v>39</v>
      </c>
      <c r="H15" s="15">
        <v>91.20999908447266</v>
      </c>
      <c r="I15" s="11">
        <v>6</v>
      </c>
      <c r="J15" s="15">
        <f t="shared" si="0"/>
        <v>97.20999908447266</v>
      </c>
      <c r="K15" s="15">
        <v>88.2699966430664</v>
      </c>
      <c r="L15" s="11">
        <v>50</v>
      </c>
      <c r="M15" s="15">
        <f t="shared" si="1"/>
        <v>138.2699966430664</v>
      </c>
      <c r="N15" s="15">
        <f t="shared" si="2"/>
        <v>97.20999908447266</v>
      </c>
      <c r="O15" s="1">
        <f>IF(A15&gt;20,1,LOOKUP(A15,Очки!$A$2:$A$21,Очки!$B$2:$B$21))</f>
        <v>31</v>
      </c>
    </row>
    <row r="16" spans="1:15" ht="38.25">
      <c r="A16" s="12">
        <v>7</v>
      </c>
      <c r="B16" s="13" t="s">
        <v>40</v>
      </c>
      <c r="C16" s="13">
        <v>1995</v>
      </c>
      <c r="D16" s="13" t="s">
        <v>20</v>
      </c>
      <c r="E16" s="14" t="s">
        <v>41</v>
      </c>
      <c r="F16" s="14" t="s">
        <v>42</v>
      </c>
      <c r="G16" s="14" t="s">
        <v>43</v>
      </c>
      <c r="H16" s="15">
        <v>97.87000274658203</v>
      </c>
      <c r="I16" s="11">
        <v>0</v>
      </c>
      <c r="J16" s="15">
        <f t="shared" si="0"/>
        <v>97.87000274658203</v>
      </c>
      <c r="K16" s="15">
        <v>102.70999908447266</v>
      </c>
      <c r="L16" s="11">
        <v>0</v>
      </c>
      <c r="M16" s="15">
        <f t="shared" si="1"/>
        <v>102.70999908447266</v>
      </c>
      <c r="N16" s="15">
        <f t="shared" si="2"/>
        <v>97.87000274658203</v>
      </c>
      <c r="O16" s="1">
        <f>IF(A16&gt;20,1,LOOKUP(A16,Очки!$A$2:$A$21,Очки!$B$2:$B$21))</f>
        <v>27</v>
      </c>
    </row>
    <row r="17" spans="1:15" ht="25.5">
      <c r="A17" s="12">
        <v>8</v>
      </c>
      <c r="B17" s="13" t="s">
        <v>44</v>
      </c>
      <c r="C17" s="13">
        <v>1997</v>
      </c>
      <c r="D17" s="13">
        <v>1</v>
      </c>
      <c r="E17" s="14" t="s">
        <v>25</v>
      </c>
      <c r="F17" s="14" t="s">
        <v>45</v>
      </c>
      <c r="G17" s="14" t="s">
        <v>46</v>
      </c>
      <c r="H17" s="15">
        <v>96.70999908447266</v>
      </c>
      <c r="I17" s="11">
        <v>2</v>
      </c>
      <c r="J17" s="15">
        <f t="shared" si="0"/>
        <v>98.70999908447266</v>
      </c>
      <c r="K17" s="15">
        <v>96.43000030517578</v>
      </c>
      <c r="L17" s="11">
        <v>6</v>
      </c>
      <c r="M17" s="15">
        <f t="shared" si="1"/>
        <v>102.43000030517578</v>
      </c>
      <c r="N17" s="15">
        <f t="shared" si="2"/>
        <v>98.70999908447266</v>
      </c>
      <c r="O17" s="1">
        <f>IF(A17&gt;20,1,LOOKUP(A17,Очки!$A$2:$A$21,Очки!$B$2:$B$21))</f>
        <v>24</v>
      </c>
    </row>
    <row r="18" spans="1:15" ht="38.25">
      <c r="A18" s="12">
        <v>9</v>
      </c>
      <c r="B18" s="13" t="s">
        <v>47</v>
      </c>
      <c r="C18" s="13">
        <v>1995</v>
      </c>
      <c r="D18" s="13">
        <v>1</v>
      </c>
      <c r="E18" s="14" t="s">
        <v>21</v>
      </c>
      <c r="F18" s="14" t="s">
        <v>48</v>
      </c>
      <c r="G18" s="14" t="s">
        <v>49</v>
      </c>
      <c r="H18" s="15">
        <v>97.26000213623047</v>
      </c>
      <c r="I18" s="11">
        <v>2</v>
      </c>
      <c r="J18" s="15">
        <f t="shared" si="0"/>
        <v>99.26000213623047</v>
      </c>
      <c r="K18" s="15">
        <v>102.61000061035156</v>
      </c>
      <c r="L18" s="11">
        <v>0</v>
      </c>
      <c r="M18" s="15">
        <f t="shared" si="1"/>
        <v>102.61000061035156</v>
      </c>
      <c r="N18" s="15">
        <f t="shared" si="2"/>
        <v>99.26000213623047</v>
      </c>
      <c r="O18" s="1">
        <f>IF(A18&gt;20,1,LOOKUP(A18,Очки!$A$2:$A$21,Очки!$B$2:$B$21))</f>
        <v>21</v>
      </c>
    </row>
    <row r="19" spans="1:15" ht="51">
      <c r="A19" s="12">
        <v>10</v>
      </c>
      <c r="B19" s="13" t="s">
        <v>50</v>
      </c>
      <c r="C19" s="13">
        <v>1996</v>
      </c>
      <c r="D19" s="13">
        <v>1</v>
      </c>
      <c r="E19" s="14" t="s">
        <v>51</v>
      </c>
      <c r="F19" s="14" t="s">
        <v>52</v>
      </c>
      <c r="G19" s="14" t="s">
        <v>53</v>
      </c>
      <c r="H19" s="15">
        <v>99.20999908447266</v>
      </c>
      <c r="I19" s="11">
        <v>2</v>
      </c>
      <c r="J19" s="15">
        <f t="shared" si="0"/>
        <v>101.20999908447266</v>
      </c>
      <c r="K19" s="15">
        <v>99.9800033569336</v>
      </c>
      <c r="L19" s="11">
        <v>0</v>
      </c>
      <c r="M19" s="15">
        <f t="shared" si="1"/>
        <v>99.9800033569336</v>
      </c>
      <c r="N19" s="15">
        <f t="shared" si="2"/>
        <v>99.9800033569336</v>
      </c>
      <c r="O19" s="1">
        <f>IF(A19&gt;20,1,LOOKUP(A19,Очки!$A$2:$A$21,Очки!$B$2:$B$21))</f>
        <v>18</v>
      </c>
    </row>
    <row r="20" spans="1:15" ht="38.25">
      <c r="A20" s="12">
        <v>11</v>
      </c>
      <c r="B20" s="13" t="s">
        <v>54</v>
      </c>
      <c r="C20" s="13">
        <v>1994</v>
      </c>
      <c r="D20" s="13">
        <v>1</v>
      </c>
      <c r="E20" s="14" t="s">
        <v>55</v>
      </c>
      <c r="F20" s="14" t="s">
        <v>56</v>
      </c>
      <c r="G20" s="14" t="s">
        <v>57</v>
      </c>
      <c r="H20" s="15">
        <v>101.02999877929688</v>
      </c>
      <c r="I20" s="11">
        <v>52</v>
      </c>
      <c r="J20" s="15">
        <f t="shared" si="0"/>
        <v>153.02999877929688</v>
      </c>
      <c r="K20" s="15">
        <v>99.19999694824219</v>
      </c>
      <c r="L20" s="11">
        <v>2</v>
      </c>
      <c r="M20" s="15">
        <f t="shared" si="1"/>
        <v>101.19999694824219</v>
      </c>
      <c r="N20" s="15">
        <f t="shared" si="2"/>
        <v>101.19999694824219</v>
      </c>
      <c r="O20" s="1">
        <f>IF(A20&gt;20,1,LOOKUP(A20,Очки!$A$2:$A$21,Очки!$B$2:$B$21))</f>
        <v>15</v>
      </c>
    </row>
    <row r="21" spans="1:15" ht="12.75">
      <c r="A21" s="12">
        <v>12</v>
      </c>
      <c r="B21" s="13" t="s">
        <v>58</v>
      </c>
      <c r="C21" s="13">
        <v>1997</v>
      </c>
      <c r="D21" s="13">
        <v>1</v>
      </c>
      <c r="E21" s="14" t="s">
        <v>55</v>
      </c>
      <c r="F21" s="14" t="s">
        <v>59</v>
      </c>
      <c r="G21" s="14" t="s">
        <v>60</v>
      </c>
      <c r="H21" s="15">
        <v>107.2699966430664</v>
      </c>
      <c r="I21" s="11">
        <v>4</v>
      </c>
      <c r="J21" s="15">
        <f t="shared" si="0"/>
        <v>111.2699966430664</v>
      </c>
      <c r="K21" s="15">
        <v>101.29000091552734</v>
      </c>
      <c r="L21" s="11">
        <v>0</v>
      </c>
      <c r="M21" s="15">
        <f t="shared" si="1"/>
        <v>101.29000091552734</v>
      </c>
      <c r="N21" s="15">
        <f t="shared" si="2"/>
        <v>101.29000091552734</v>
      </c>
      <c r="O21" s="1">
        <f>IF(A21&gt;20,1,LOOKUP(A21,Очки!$A$2:$A$21,Очки!$B$2:$B$21))</f>
        <v>13</v>
      </c>
    </row>
    <row r="22" spans="1:15" ht="51">
      <c r="A22" s="12">
        <v>13</v>
      </c>
      <c r="B22" s="13" t="s">
        <v>61</v>
      </c>
      <c r="C22" s="13">
        <v>1995</v>
      </c>
      <c r="D22" s="13">
        <v>1</v>
      </c>
      <c r="E22" s="14" t="s">
        <v>62</v>
      </c>
      <c r="F22" s="14" t="s">
        <v>63</v>
      </c>
      <c r="G22" s="14" t="s">
        <v>64</v>
      </c>
      <c r="H22" s="15">
        <v>103.47000122070312</v>
      </c>
      <c r="I22" s="11">
        <v>2</v>
      </c>
      <c r="J22" s="15">
        <f t="shared" si="0"/>
        <v>105.47000122070312</v>
      </c>
      <c r="K22" s="15">
        <v>101.54000091552734</v>
      </c>
      <c r="L22" s="11">
        <v>0</v>
      </c>
      <c r="M22" s="15">
        <f t="shared" si="1"/>
        <v>101.54000091552734</v>
      </c>
      <c r="N22" s="15">
        <f t="shared" si="2"/>
        <v>101.54000091552734</v>
      </c>
      <c r="O22" s="1">
        <f>IF(A22&gt;20,1,LOOKUP(A22,Очки!$A$2:$A$21,Очки!$B$2:$B$21))</f>
        <v>11</v>
      </c>
    </row>
    <row r="23" spans="1:15" ht="25.5">
      <c r="A23" s="12">
        <v>14</v>
      </c>
      <c r="B23" s="13" t="s">
        <v>65</v>
      </c>
      <c r="C23" s="13">
        <v>1995</v>
      </c>
      <c r="D23" s="13">
        <v>1</v>
      </c>
      <c r="E23" s="14" t="s">
        <v>66</v>
      </c>
      <c r="F23" s="14" t="s">
        <v>67</v>
      </c>
      <c r="G23" s="14" t="s">
        <v>68</v>
      </c>
      <c r="H23" s="15">
        <v>99.62999725341797</v>
      </c>
      <c r="I23" s="11">
        <v>6</v>
      </c>
      <c r="J23" s="15">
        <f t="shared" si="0"/>
        <v>105.62999725341797</v>
      </c>
      <c r="K23" s="15">
        <v>96.25</v>
      </c>
      <c r="L23" s="11">
        <v>6</v>
      </c>
      <c r="M23" s="15">
        <f t="shared" si="1"/>
        <v>102.25</v>
      </c>
      <c r="N23" s="15">
        <f t="shared" si="2"/>
        <v>102.25</v>
      </c>
      <c r="O23" s="1">
        <f>IF(A23&gt;20,1,LOOKUP(A23,Очки!$A$2:$A$21,Очки!$B$2:$B$21))</f>
        <v>9</v>
      </c>
    </row>
    <row r="24" spans="1:15" ht="25.5">
      <c r="A24" s="12">
        <v>15</v>
      </c>
      <c r="B24" s="13" t="s">
        <v>69</v>
      </c>
      <c r="C24" s="13">
        <v>1994</v>
      </c>
      <c r="D24" s="13">
        <v>1</v>
      </c>
      <c r="E24" s="14" t="s">
        <v>70</v>
      </c>
      <c r="F24" s="14" t="s">
        <v>71</v>
      </c>
      <c r="G24" s="14" t="s">
        <v>72</v>
      </c>
      <c r="H24" s="15">
        <v>98.43000030517578</v>
      </c>
      <c r="I24" s="11">
        <v>4</v>
      </c>
      <c r="J24" s="15">
        <f t="shared" si="0"/>
        <v>102.43000030517578</v>
      </c>
      <c r="K24" s="15">
        <v>106.33999633789062</v>
      </c>
      <c r="L24" s="11">
        <v>2</v>
      </c>
      <c r="M24" s="15">
        <f t="shared" si="1"/>
        <v>108.33999633789062</v>
      </c>
      <c r="N24" s="15">
        <f t="shared" si="2"/>
        <v>102.43000030517578</v>
      </c>
      <c r="O24" s="1">
        <f>IF(A24&gt;20,1,LOOKUP(A24,Очки!$A$2:$A$21,Очки!$B$2:$B$21))</f>
        <v>7</v>
      </c>
    </row>
    <row r="25" spans="1:15" ht="25.5">
      <c r="A25" s="12">
        <v>16</v>
      </c>
      <c r="B25" s="13" t="s">
        <v>73</v>
      </c>
      <c r="C25" s="13">
        <v>1994</v>
      </c>
      <c r="D25" s="13">
        <v>1</v>
      </c>
      <c r="E25" s="14" t="s">
        <v>70</v>
      </c>
      <c r="F25" s="14" t="s">
        <v>71</v>
      </c>
      <c r="G25" s="14" t="s">
        <v>72</v>
      </c>
      <c r="H25" s="15">
        <v>100.69999694824219</v>
      </c>
      <c r="I25" s="11">
        <v>4</v>
      </c>
      <c r="J25" s="15">
        <f t="shared" si="0"/>
        <v>104.69999694824219</v>
      </c>
      <c r="K25" s="15">
        <v>94.61000061035156</v>
      </c>
      <c r="L25" s="11">
        <v>8</v>
      </c>
      <c r="M25" s="15">
        <f t="shared" si="1"/>
        <v>102.61000061035156</v>
      </c>
      <c r="N25" s="15">
        <f t="shared" si="2"/>
        <v>102.61000061035156</v>
      </c>
      <c r="O25" s="1">
        <f>IF(A25&gt;20,1,LOOKUP(A25,Очки!$A$2:$A$21,Очки!$B$2:$B$21))</f>
        <v>5</v>
      </c>
    </row>
    <row r="26" spans="1:15" ht="51">
      <c r="A26" s="12">
        <v>17</v>
      </c>
      <c r="B26" s="13" t="s">
        <v>74</v>
      </c>
      <c r="C26" s="13">
        <v>1996</v>
      </c>
      <c r="D26" s="13">
        <v>1</v>
      </c>
      <c r="E26" s="14" t="s">
        <v>51</v>
      </c>
      <c r="F26" s="14" t="s">
        <v>75</v>
      </c>
      <c r="G26" s="14" t="s">
        <v>53</v>
      </c>
      <c r="H26" s="15">
        <v>115.95999908447266</v>
      </c>
      <c r="I26" s="11">
        <v>2</v>
      </c>
      <c r="J26" s="15">
        <f t="shared" si="0"/>
        <v>117.95999908447266</v>
      </c>
      <c r="K26" s="15">
        <v>102.76000213623047</v>
      </c>
      <c r="L26" s="11">
        <v>0</v>
      </c>
      <c r="M26" s="15">
        <f t="shared" si="1"/>
        <v>102.76000213623047</v>
      </c>
      <c r="N26" s="15">
        <f t="shared" si="2"/>
        <v>102.76000213623047</v>
      </c>
      <c r="O26" s="1">
        <f>IF(A26&gt;20,1,LOOKUP(A26,Очки!$A$2:$A$21,Очки!$B$2:$B$21))</f>
        <v>4</v>
      </c>
    </row>
    <row r="27" spans="1:15" ht="25.5">
      <c r="A27" s="12">
        <v>18</v>
      </c>
      <c r="B27" s="13" t="s">
        <v>76</v>
      </c>
      <c r="C27" s="13">
        <v>1994</v>
      </c>
      <c r="D27" s="13">
        <v>1</v>
      </c>
      <c r="E27" s="14" t="s">
        <v>70</v>
      </c>
      <c r="F27" s="14" t="s">
        <v>71</v>
      </c>
      <c r="G27" s="14" t="s">
        <v>77</v>
      </c>
      <c r="H27" s="15">
        <v>100.83999633789062</v>
      </c>
      <c r="I27" s="11">
        <v>4</v>
      </c>
      <c r="J27" s="15">
        <f t="shared" si="0"/>
        <v>104.83999633789062</v>
      </c>
      <c r="K27" s="15">
        <v>94.97000122070312</v>
      </c>
      <c r="L27" s="11">
        <v>8</v>
      </c>
      <c r="M27" s="15">
        <f t="shared" si="1"/>
        <v>102.97000122070312</v>
      </c>
      <c r="N27" s="15">
        <f t="shared" si="2"/>
        <v>102.97000122070312</v>
      </c>
      <c r="O27" s="1">
        <f>IF(A27&gt;20,1,LOOKUP(A27,Очки!$A$2:$A$21,Очки!$B$2:$B$21))</f>
        <v>3</v>
      </c>
    </row>
    <row r="28" spans="1:15" ht="38.25">
      <c r="A28" s="12">
        <v>19</v>
      </c>
      <c r="B28" s="13" t="s">
        <v>78</v>
      </c>
      <c r="C28" s="13">
        <v>1994</v>
      </c>
      <c r="D28" s="13">
        <v>1</v>
      </c>
      <c r="E28" s="14" t="s">
        <v>62</v>
      </c>
      <c r="F28" s="14" t="s">
        <v>79</v>
      </c>
      <c r="G28" s="14" t="s">
        <v>80</v>
      </c>
      <c r="H28" s="15">
        <v>105.69999694824219</v>
      </c>
      <c r="I28" s="11">
        <v>0</v>
      </c>
      <c r="J28" s="15">
        <f t="shared" si="0"/>
        <v>105.69999694824219</v>
      </c>
      <c r="K28" s="15">
        <v>101.62999725341797</v>
      </c>
      <c r="L28" s="11">
        <v>2</v>
      </c>
      <c r="M28" s="15">
        <f t="shared" si="1"/>
        <v>103.62999725341797</v>
      </c>
      <c r="N28" s="15">
        <f t="shared" si="2"/>
        <v>103.62999725341797</v>
      </c>
      <c r="O28" s="1">
        <f>IF(A28&gt;20,1,LOOKUP(A28,Очки!$A$2:$A$21,Очки!$B$2:$B$21))</f>
        <v>2</v>
      </c>
    </row>
    <row r="29" spans="1:15" ht="51">
      <c r="A29" s="12">
        <v>20</v>
      </c>
      <c r="B29" s="13" t="s">
        <v>81</v>
      </c>
      <c r="C29" s="13">
        <v>1995</v>
      </c>
      <c r="D29" s="13">
        <v>1</v>
      </c>
      <c r="E29" s="14" t="s">
        <v>33</v>
      </c>
      <c r="F29" s="14" t="s">
        <v>82</v>
      </c>
      <c r="G29" s="14" t="s">
        <v>83</v>
      </c>
      <c r="H29" s="15">
        <v>111.55000305175781</v>
      </c>
      <c r="I29" s="11">
        <v>2</v>
      </c>
      <c r="J29" s="15">
        <f t="shared" si="0"/>
        <v>113.55000305175781</v>
      </c>
      <c r="K29" s="15">
        <v>99.44000244140625</v>
      </c>
      <c r="L29" s="11">
        <v>6</v>
      </c>
      <c r="M29" s="15">
        <f t="shared" si="1"/>
        <v>105.44000244140625</v>
      </c>
      <c r="N29" s="15">
        <f t="shared" si="2"/>
        <v>105.44000244140625</v>
      </c>
      <c r="O29" s="1">
        <f>IF(A29&gt;20,1,LOOKUP(A29,Очки!$A$2:$A$21,Очки!$B$2:$B$21))</f>
        <v>1</v>
      </c>
    </row>
    <row r="30" spans="1:15" ht="12.75">
      <c r="A30" s="12">
        <v>21</v>
      </c>
      <c r="B30" s="13" t="s">
        <v>84</v>
      </c>
      <c r="C30" s="13">
        <v>1995</v>
      </c>
      <c r="D30" s="13">
        <v>1</v>
      </c>
      <c r="E30" s="14" t="s">
        <v>37</v>
      </c>
      <c r="F30" s="14" t="s">
        <v>85</v>
      </c>
      <c r="G30" s="14" t="s">
        <v>86</v>
      </c>
      <c r="H30" s="15">
        <v>111.55999755859375</v>
      </c>
      <c r="I30" s="11">
        <v>2</v>
      </c>
      <c r="J30" s="15">
        <f t="shared" si="0"/>
        <v>113.55999755859375</v>
      </c>
      <c r="K30" s="15">
        <v>103.0999984741211</v>
      </c>
      <c r="L30" s="11">
        <v>4</v>
      </c>
      <c r="M30" s="15">
        <f t="shared" si="1"/>
        <v>107.0999984741211</v>
      </c>
      <c r="N30" s="15">
        <f t="shared" si="2"/>
        <v>107.0999984741211</v>
      </c>
      <c r="O30" s="1">
        <f>IF(A30&gt;20,1,LOOKUP(A30,Очки!$A$2:$A$21,Очки!$B$2:$B$21))</f>
        <v>1</v>
      </c>
    </row>
    <row r="31" spans="1:15" ht="38.25">
      <c r="A31" s="12">
        <v>22</v>
      </c>
      <c r="B31" s="13" t="s">
        <v>87</v>
      </c>
      <c r="C31" s="13">
        <v>1996</v>
      </c>
      <c r="D31" s="13">
        <v>1</v>
      </c>
      <c r="E31" s="14" t="s">
        <v>41</v>
      </c>
      <c r="F31" s="14" t="s">
        <v>42</v>
      </c>
      <c r="G31" s="14" t="s">
        <v>43</v>
      </c>
      <c r="H31" s="15">
        <v>105.41999816894531</v>
      </c>
      <c r="I31" s="11">
        <v>2</v>
      </c>
      <c r="J31" s="15">
        <f t="shared" si="0"/>
        <v>107.41999816894531</v>
      </c>
      <c r="K31" s="15">
        <v>103.43000030517578</v>
      </c>
      <c r="L31" s="11">
        <v>4</v>
      </c>
      <c r="M31" s="15">
        <f t="shared" si="1"/>
        <v>107.43000030517578</v>
      </c>
      <c r="N31" s="15">
        <f t="shared" si="2"/>
        <v>107.41999816894531</v>
      </c>
      <c r="O31" s="1">
        <f>IF(A31&gt;20,1,LOOKUP(A31,Очки!$A$2:$A$21,Очки!$B$2:$B$21))</f>
        <v>1</v>
      </c>
    </row>
    <row r="32" spans="1:15" ht="25.5">
      <c r="A32" s="12">
        <v>23</v>
      </c>
      <c r="B32" s="13" t="s">
        <v>88</v>
      </c>
      <c r="C32" s="13">
        <v>1994</v>
      </c>
      <c r="D32" s="13" t="s">
        <v>20</v>
      </c>
      <c r="E32" s="14" t="s">
        <v>66</v>
      </c>
      <c r="F32" s="14" t="s">
        <v>67</v>
      </c>
      <c r="G32" s="14"/>
      <c r="H32" s="15">
        <v>107.02999877929688</v>
      </c>
      <c r="I32" s="11">
        <v>2</v>
      </c>
      <c r="J32" s="15">
        <f t="shared" si="0"/>
        <v>109.02999877929688</v>
      </c>
      <c r="K32" s="11"/>
      <c r="L32" s="11"/>
      <c r="M32" s="12" t="s">
        <v>89</v>
      </c>
      <c r="N32" s="15">
        <f t="shared" si="2"/>
        <v>109.02999877929688</v>
      </c>
      <c r="O32" s="1">
        <f>IF(A32&gt;20,1,LOOKUP(A32,Очки!$A$2:$A$21,Очки!$B$2:$B$21))</f>
        <v>1</v>
      </c>
    </row>
    <row r="33" spans="1:15" ht="38.25">
      <c r="A33" s="12">
        <v>24</v>
      </c>
      <c r="B33" s="13" t="s">
        <v>90</v>
      </c>
      <c r="C33" s="13">
        <v>1995</v>
      </c>
      <c r="D33" s="13">
        <v>1</v>
      </c>
      <c r="E33" s="14" t="s">
        <v>91</v>
      </c>
      <c r="F33" s="14" t="s">
        <v>92</v>
      </c>
      <c r="G33" s="14" t="s">
        <v>93</v>
      </c>
      <c r="H33" s="15">
        <v>106.23999786376953</v>
      </c>
      <c r="I33" s="11">
        <v>52</v>
      </c>
      <c r="J33" s="15">
        <f t="shared" si="0"/>
        <v>158.23999786376953</v>
      </c>
      <c r="K33" s="15">
        <v>105.06999969482422</v>
      </c>
      <c r="L33" s="11">
        <v>4</v>
      </c>
      <c r="M33" s="15">
        <f aca="true" t="shared" si="3" ref="M33:M45">K33+L33</f>
        <v>109.06999969482422</v>
      </c>
      <c r="N33" s="15">
        <f t="shared" si="2"/>
        <v>109.06999969482422</v>
      </c>
      <c r="O33" s="1">
        <f>IF(A33&gt;20,1,LOOKUP(A33,Очки!$A$2:$A$21,Очки!$B$2:$B$21))</f>
        <v>1</v>
      </c>
    </row>
    <row r="34" spans="1:15" ht="38.25">
      <c r="A34" s="12">
        <v>25</v>
      </c>
      <c r="B34" s="13" t="s">
        <v>94</v>
      </c>
      <c r="C34" s="13">
        <v>1995</v>
      </c>
      <c r="D34" s="13">
        <v>1</v>
      </c>
      <c r="E34" s="14" t="s">
        <v>91</v>
      </c>
      <c r="F34" s="14" t="s">
        <v>92</v>
      </c>
      <c r="G34" s="14" t="s">
        <v>93</v>
      </c>
      <c r="H34" s="15">
        <v>104.97000122070312</v>
      </c>
      <c r="I34" s="11">
        <v>6</v>
      </c>
      <c r="J34" s="15">
        <f t="shared" si="0"/>
        <v>110.97000122070312</v>
      </c>
      <c r="K34" s="15">
        <v>107.79000091552734</v>
      </c>
      <c r="L34" s="11">
        <v>2</v>
      </c>
      <c r="M34" s="15">
        <f t="shared" si="3"/>
        <v>109.79000091552734</v>
      </c>
      <c r="N34" s="15">
        <f t="shared" si="2"/>
        <v>109.79000091552734</v>
      </c>
      <c r="O34" s="1">
        <f>IF(A34&gt;20,1,LOOKUP(A34,Очки!$A$2:$A$21,Очки!$B$2:$B$21))</f>
        <v>1</v>
      </c>
    </row>
    <row r="35" spans="1:15" ht="12.75">
      <c r="A35" s="12">
        <v>26</v>
      </c>
      <c r="B35" s="13" t="s">
        <v>95</v>
      </c>
      <c r="C35" s="13">
        <v>1997</v>
      </c>
      <c r="D35" s="13">
        <v>1</v>
      </c>
      <c r="E35" s="14" t="s">
        <v>55</v>
      </c>
      <c r="F35" s="14" t="s">
        <v>59</v>
      </c>
      <c r="G35" s="14" t="s">
        <v>60</v>
      </c>
      <c r="H35" s="15">
        <v>110.30000305175781</v>
      </c>
      <c r="I35" s="11">
        <v>0</v>
      </c>
      <c r="J35" s="15">
        <f t="shared" si="0"/>
        <v>110.30000305175781</v>
      </c>
      <c r="K35" s="15">
        <v>108.45999908447266</v>
      </c>
      <c r="L35" s="11">
        <v>8</v>
      </c>
      <c r="M35" s="15">
        <f t="shared" si="3"/>
        <v>116.45999908447266</v>
      </c>
      <c r="N35" s="15">
        <f t="shared" si="2"/>
        <v>110.30000305175781</v>
      </c>
      <c r="O35" s="1">
        <f>IF(A35&gt;20,1,LOOKUP(A35,Очки!$A$2:$A$21,Очки!$B$2:$B$21))</f>
        <v>1</v>
      </c>
    </row>
    <row r="36" spans="1:15" ht="38.25">
      <c r="A36" s="12">
        <v>27</v>
      </c>
      <c r="B36" s="13" t="s">
        <v>96</v>
      </c>
      <c r="C36" s="13">
        <v>1995</v>
      </c>
      <c r="D36" s="13">
        <v>1</v>
      </c>
      <c r="E36" s="14" t="s">
        <v>97</v>
      </c>
      <c r="F36" s="14" t="s">
        <v>98</v>
      </c>
      <c r="G36" s="14" t="s">
        <v>99</v>
      </c>
      <c r="H36" s="15">
        <v>110.08999633789062</v>
      </c>
      <c r="I36" s="11">
        <v>102</v>
      </c>
      <c r="J36" s="15">
        <f t="shared" si="0"/>
        <v>212.08999633789062</v>
      </c>
      <c r="K36" s="15">
        <v>102.43000030517578</v>
      </c>
      <c r="L36" s="11">
        <v>8</v>
      </c>
      <c r="M36" s="15">
        <f t="shared" si="3"/>
        <v>110.43000030517578</v>
      </c>
      <c r="N36" s="15">
        <f t="shared" si="2"/>
        <v>110.43000030517578</v>
      </c>
      <c r="O36" s="1">
        <f>IF(A36&gt;20,1,LOOKUP(A36,Очки!$A$2:$A$21,Очки!$B$2:$B$21))</f>
        <v>1</v>
      </c>
    </row>
    <row r="37" spans="1:15" ht="25.5">
      <c r="A37" s="12">
        <v>28</v>
      </c>
      <c r="B37" s="13" t="s">
        <v>100</v>
      </c>
      <c r="C37" s="13">
        <v>1996</v>
      </c>
      <c r="D37" s="13">
        <v>1</v>
      </c>
      <c r="E37" s="14" t="s">
        <v>25</v>
      </c>
      <c r="F37" s="14" t="s">
        <v>101</v>
      </c>
      <c r="G37" s="14" t="s">
        <v>102</v>
      </c>
      <c r="H37" s="15">
        <v>102.72000122070312</v>
      </c>
      <c r="I37" s="11">
        <v>8</v>
      </c>
      <c r="J37" s="15">
        <f t="shared" si="0"/>
        <v>110.72000122070312</v>
      </c>
      <c r="K37" s="15">
        <v>103.88999938964844</v>
      </c>
      <c r="L37" s="11">
        <v>8</v>
      </c>
      <c r="M37" s="15">
        <f t="shared" si="3"/>
        <v>111.88999938964844</v>
      </c>
      <c r="N37" s="15">
        <f t="shared" si="2"/>
        <v>110.72000122070312</v>
      </c>
      <c r="O37" s="1">
        <f>IF(A37&gt;20,1,LOOKUP(A37,Очки!$A$2:$A$21,Очки!$B$2:$B$21))</f>
        <v>1</v>
      </c>
    </row>
    <row r="38" spans="1:15" ht="38.25">
      <c r="A38" s="12">
        <v>29</v>
      </c>
      <c r="B38" s="13" t="s">
        <v>103</v>
      </c>
      <c r="C38" s="13">
        <v>1994</v>
      </c>
      <c r="D38" s="13">
        <v>2</v>
      </c>
      <c r="E38" s="14" t="s">
        <v>91</v>
      </c>
      <c r="F38" s="14" t="s">
        <v>92</v>
      </c>
      <c r="G38" s="14" t="s">
        <v>93</v>
      </c>
      <c r="H38" s="15">
        <v>110.27999877929688</v>
      </c>
      <c r="I38" s="11">
        <v>4</v>
      </c>
      <c r="J38" s="15">
        <f t="shared" si="0"/>
        <v>114.27999877929688</v>
      </c>
      <c r="K38" s="15">
        <v>119.19999694824219</v>
      </c>
      <c r="L38" s="11">
        <v>14</v>
      </c>
      <c r="M38" s="15">
        <f t="shared" si="3"/>
        <v>133.1999969482422</v>
      </c>
      <c r="N38" s="15">
        <f t="shared" si="2"/>
        <v>114.27999877929688</v>
      </c>
      <c r="O38" s="1">
        <f>IF(A38&gt;20,1,LOOKUP(A38,Очки!$A$2:$A$21,Очки!$B$2:$B$21))</f>
        <v>1</v>
      </c>
    </row>
    <row r="39" spans="1:15" ht="38.25">
      <c r="A39" s="12">
        <v>30</v>
      </c>
      <c r="B39" s="13" t="s">
        <v>104</v>
      </c>
      <c r="C39" s="13">
        <v>1995</v>
      </c>
      <c r="D39" s="13">
        <v>2</v>
      </c>
      <c r="E39" s="14" t="s">
        <v>105</v>
      </c>
      <c r="F39" s="14" t="s">
        <v>106</v>
      </c>
      <c r="G39" s="14" t="s">
        <v>107</v>
      </c>
      <c r="H39" s="15">
        <v>112.88999938964844</v>
      </c>
      <c r="I39" s="11">
        <v>2</v>
      </c>
      <c r="J39" s="15">
        <f t="shared" si="0"/>
        <v>114.88999938964844</v>
      </c>
      <c r="K39" s="15">
        <v>134.14999389648438</v>
      </c>
      <c r="L39" s="11">
        <v>58</v>
      </c>
      <c r="M39" s="15">
        <f t="shared" si="3"/>
        <v>192.14999389648438</v>
      </c>
      <c r="N39" s="15">
        <f t="shared" si="2"/>
        <v>114.88999938964844</v>
      </c>
      <c r="O39" s="1">
        <f>IF(A39&gt;20,1,LOOKUP(A39,Очки!$A$2:$A$21,Очки!$B$2:$B$21))</f>
        <v>1</v>
      </c>
    </row>
    <row r="40" spans="1:15" ht="25.5">
      <c r="A40" s="12">
        <v>31</v>
      </c>
      <c r="B40" s="13" t="s">
        <v>108</v>
      </c>
      <c r="C40" s="13">
        <v>1995</v>
      </c>
      <c r="D40" s="13">
        <v>1</v>
      </c>
      <c r="E40" s="14" t="s">
        <v>109</v>
      </c>
      <c r="F40" s="14" t="s">
        <v>110</v>
      </c>
      <c r="G40" s="14" t="s">
        <v>111</v>
      </c>
      <c r="H40" s="15">
        <v>123.69999694824219</v>
      </c>
      <c r="I40" s="11">
        <v>4</v>
      </c>
      <c r="J40" s="15">
        <f t="shared" si="0"/>
        <v>127.69999694824219</v>
      </c>
      <c r="K40" s="15">
        <v>113.86000061035156</v>
      </c>
      <c r="L40" s="11">
        <v>2</v>
      </c>
      <c r="M40" s="15">
        <f t="shared" si="3"/>
        <v>115.86000061035156</v>
      </c>
      <c r="N40" s="15">
        <f t="shared" si="2"/>
        <v>115.86000061035156</v>
      </c>
      <c r="O40" s="1">
        <f>IF(A40&gt;20,1,LOOKUP(A40,Очки!$A$2:$A$21,Очки!$B$2:$B$21))</f>
        <v>1</v>
      </c>
    </row>
    <row r="41" spans="1:15" ht="51">
      <c r="A41" s="12">
        <v>32</v>
      </c>
      <c r="B41" s="13" t="s">
        <v>112</v>
      </c>
      <c r="C41" s="13">
        <v>1997</v>
      </c>
      <c r="D41" s="13">
        <v>2</v>
      </c>
      <c r="E41" s="14" t="s">
        <v>33</v>
      </c>
      <c r="F41" s="14" t="s">
        <v>82</v>
      </c>
      <c r="G41" s="14"/>
      <c r="H41" s="15">
        <v>112.22000122070312</v>
      </c>
      <c r="I41" s="11">
        <v>6</v>
      </c>
      <c r="J41" s="15">
        <f t="shared" si="0"/>
        <v>118.22000122070312</v>
      </c>
      <c r="K41" s="15">
        <v>115.80000305175781</v>
      </c>
      <c r="L41" s="11">
        <v>2</v>
      </c>
      <c r="M41" s="15">
        <f t="shared" si="3"/>
        <v>117.80000305175781</v>
      </c>
      <c r="N41" s="15">
        <f t="shared" si="2"/>
        <v>117.80000305175781</v>
      </c>
      <c r="O41" s="1">
        <f>IF(A41&gt;20,1,LOOKUP(A41,Очки!$A$2:$A$21,Очки!$B$2:$B$21))</f>
        <v>1</v>
      </c>
    </row>
    <row r="42" spans="1:15" ht="12.75">
      <c r="A42" s="12">
        <v>33</v>
      </c>
      <c r="B42" s="13" t="s">
        <v>113</v>
      </c>
      <c r="C42" s="13">
        <v>1995</v>
      </c>
      <c r="D42" s="13">
        <v>2</v>
      </c>
      <c r="E42" s="14" t="s">
        <v>114</v>
      </c>
      <c r="F42" s="14" t="s">
        <v>115</v>
      </c>
      <c r="G42" s="14" t="s">
        <v>116</v>
      </c>
      <c r="H42" s="15">
        <v>138.02999877929688</v>
      </c>
      <c r="I42" s="11">
        <v>2</v>
      </c>
      <c r="J42" s="15">
        <f t="shared" si="0"/>
        <v>140.02999877929688</v>
      </c>
      <c r="K42" s="15">
        <v>113.44999694824219</v>
      </c>
      <c r="L42" s="11">
        <v>6</v>
      </c>
      <c r="M42" s="15">
        <f t="shared" si="3"/>
        <v>119.44999694824219</v>
      </c>
      <c r="N42" s="15">
        <f t="shared" si="2"/>
        <v>119.44999694824219</v>
      </c>
      <c r="O42" s="1">
        <f>IF(A42&gt;20,1,LOOKUP(A42,Очки!$A$2:$A$21,Очки!$B$2:$B$21))</f>
        <v>1</v>
      </c>
    </row>
    <row r="43" spans="1:15" ht="38.25">
      <c r="A43" s="12">
        <v>34</v>
      </c>
      <c r="B43" s="13" t="s">
        <v>117</v>
      </c>
      <c r="C43" s="13">
        <v>1995</v>
      </c>
      <c r="D43" s="13">
        <v>2</v>
      </c>
      <c r="E43" s="14" t="s">
        <v>41</v>
      </c>
      <c r="F43" s="14" t="s">
        <v>118</v>
      </c>
      <c r="G43" s="14" t="s">
        <v>119</v>
      </c>
      <c r="H43" s="15">
        <v>111.83000183105469</v>
      </c>
      <c r="I43" s="11">
        <v>102</v>
      </c>
      <c r="J43" s="15">
        <f t="shared" si="0"/>
        <v>213.8300018310547</v>
      </c>
      <c r="K43" s="15">
        <v>116.80000305175781</v>
      </c>
      <c r="L43" s="11">
        <v>6</v>
      </c>
      <c r="M43" s="15">
        <f t="shared" si="3"/>
        <v>122.80000305175781</v>
      </c>
      <c r="N43" s="15">
        <f t="shared" si="2"/>
        <v>122.80000305175781</v>
      </c>
      <c r="O43" s="1">
        <f>IF(A43&gt;20,1,LOOKUP(A43,Очки!$A$2:$A$21,Очки!$B$2:$B$21))</f>
        <v>1</v>
      </c>
    </row>
    <row r="44" spans="1:15" ht="38.25">
      <c r="A44" s="12">
        <v>35</v>
      </c>
      <c r="B44" s="13" t="s">
        <v>120</v>
      </c>
      <c r="C44" s="13">
        <v>1994</v>
      </c>
      <c r="D44" s="13">
        <v>2</v>
      </c>
      <c r="E44" s="14" t="s">
        <v>105</v>
      </c>
      <c r="F44" s="14" t="s">
        <v>121</v>
      </c>
      <c r="G44" s="14" t="s">
        <v>122</v>
      </c>
      <c r="H44" s="15">
        <v>126.7699966430664</v>
      </c>
      <c r="I44" s="11">
        <v>4</v>
      </c>
      <c r="J44" s="15">
        <f t="shared" si="0"/>
        <v>130.7699966430664</v>
      </c>
      <c r="K44" s="15">
        <v>123.5</v>
      </c>
      <c r="L44" s="11">
        <v>2</v>
      </c>
      <c r="M44" s="15">
        <f t="shared" si="3"/>
        <v>125.5</v>
      </c>
      <c r="N44" s="15">
        <f t="shared" si="2"/>
        <v>125.5</v>
      </c>
      <c r="O44" s="1">
        <f>IF(A44&gt;20,1,LOOKUP(A44,Очки!$A$2:$A$21,Очки!$B$2:$B$21))</f>
        <v>1</v>
      </c>
    </row>
    <row r="45" spans="1:15" ht="25.5">
      <c r="A45" s="12">
        <v>36</v>
      </c>
      <c r="B45" s="13" t="s">
        <v>123</v>
      </c>
      <c r="C45" s="13">
        <v>1994</v>
      </c>
      <c r="D45" s="13">
        <v>1</v>
      </c>
      <c r="E45" s="14" t="s">
        <v>66</v>
      </c>
      <c r="F45" s="14" t="s">
        <v>67</v>
      </c>
      <c r="G45" s="14"/>
      <c r="H45" s="15">
        <v>114.9000015258789</v>
      </c>
      <c r="I45" s="11">
        <v>52</v>
      </c>
      <c r="J45" s="15">
        <f t="shared" si="0"/>
        <v>166.9000015258789</v>
      </c>
      <c r="K45" s="15">
        <v>122.83000183105469</v>
      </c>
      <c r="L45" s="11">
        <v>6</v>
      </c>
      <c r="M45" s="15">
        <f t="shared" si="3"/>
        <v>128.8300018310547</v>
      </c>
      <c r="N45" s="15">
        <f t="shared" si="2"/>
        <v>128.8300018310547</v>
      </c>
      <c r="O45" s="1">
        <f>IF(A45&gt;20,1,LOOKUP(A45,Очки!$A$2:$A$21,Очки!$B$2:$B$21))</f>
        <v>1</v>
      </c>
    </row>
    <row r="46" spans="1:15" ht="63.75">
      <c r="A46" s="12">
        <v>37</v>
      </c>
      <c r="B46" s="13" t="s">
        <v>124</v>
      </c>
      <c r="C46" s="13">
        <v>1996</v>
      </c>
      <c r="D46" s="13">
        <v>1</v>
      </c>
      <c r="E46" s="14" t="s">
        <v>51</v>
      </c>
      <c r="F46" s="14" t="s">
        <v>125</v>
      </c>
      <c r="G46" s="14" t="s">
        <v>53</v>
      </c>
      <c r="H46" s="15">
        <v>129.49000549316406</v>
      </c>
      <c r="I46" s="11">
        <v>0</v>
      </c>
      <c r="J46" s="15">
        <f t="shared" si="0"/>
        <v>129.49000549316406</v>
      </c>
      <c r="K46" s="11"/>
      <c r="L46" s="11"/>
      <c r="M46" s="12" t="s">
        <v>89</v>
      </c>
      <c r="N46" s="15">
        <f t="shared" si="2"/>
        <v>129.49000549316406</v>
      </c>
      <c r="O46" s="1">
        <f>IF(A46&gt;20,1,LOOKUP(A46,Очки!$A$2:$A$21,Очки!$B$2:$B$21))</f>
        <v>1</v>
      </c>
    </row>
    <row r="47" spans="1:15" ht="38.25">
      <c r="A47" s="12">
        <v>38</v>
      </c>
      <c r="B47" s="13" t="s">
        <v>126</v>
      </c>
      <c r="C47" s="13">
        <v>1996</v>
      </c>
      <c r="D47" s="13" t="s">
        <v>127</v>
      </c>
      <c r="E47" s="14" t="s">
        <v>97</v>
      </c>
      <c r="F47" s="14" t="s">
        <v>98</v>
      </c>
      <c r="G47" s="14" t="s">
        <v>99</v>
      </c>
      <c r="H47" s="15">
        <v>125.01000213623047</v>
      </c>
      <c r="I47" s="11">
        <v>6</v>
      </c>
      <c r="J47" s="15">
        <f t="shared" si="0"/>
        <v>131.01000213623047</v>
      </c>
      <c r="K47" s="15">
        <v>122.8499984741211</v>
      </c>
      <c r="L47" s="11">
        <v>104</v>
      </c>
      <c r="M47" s="15">
        <f>K47+L47</f>
        <v>226.8499984741211</v>
      </c>
      <c r="N47" s="15">
        <f t="shared" si="2"/>
        <v>131.01000213623047</v>
      </c>
      <c r="O47" s="1">
        <f>IF(A47&gt;20,1,LOOKUP(A47,Очки!$A$2:$A$21,Очки!$B$2:$B$21))</f>
        <v>1</v>
      </c>
    </row>
    <row r="48" spans="1:15" ht="38.25">
      <c r="A48" s="12">
        <v>39</v>
      </c>
      <c r="B48" s="13" t="s">
        <v>128</v>
      </c>
      <c r="C48" s="13">
        <v>1994</v>
      </c>
      <c r="D48" s="13">
        <v>3</v>
      </c>
      <c r="E48" s="14" t="s">
        <v>62</v>
      </c>
      <c r="F48" s="14" t="s">
        <v>129</v>
      </c>
      <c r="G48" s="14" t="s">
        <v>130</v>
      </c>
      <c r="H48" s="15">
        <v>124.3499984741211</v>
      </c>
      <c r="I48" s="11">
        <v>54</v>
      </c>
      <c r="J48" s="15">
        <f t="shared" si="0"/>
        <v>178.3499984741211</v>
      </c>
      <c r="K48" s="15">
        <v>127.33999633789062</v>
      </c>
      <c r="L48" s="11">
        <v>4</v>
      </c>
      <c r="M48" s="15">
        <f>K48+L48</f>
        <v>131.33999633789062</v>
      </c>
      <c r="N48" s="15">
        <f t="shared" si="2"/>
        <v>131.33999633789062</v>
      </c>
      <c r="O48" s="1">
        <f>IF(A48&gt;20,1,LOOKUP(A48,Очки!$A$2:$A$21,Очки!$B$2:$B$21))</f>
        <v>1</v>
      </c>
    </row>
    <row r="49" spans="1:15" ht="12.75">
      <c r="A49" s="12">
        <v>40</v>
      </c>
      <c r="B49" s="13" t="s">
        <v>131</v>
      </c>
      <c r="C49" s="13">
        <v>1996</v>
      </c>
      <c r="D49" s="13">
        <v>2</v>
      </c>
      <c r="E49" s="14" t="s">
        <v>105</v>
      </c>
      <c r="F49" s="14" t="s">
        <v>106</v>
      </c>
      <c r="G49" s="14" t="s">
        <v>132</v>
      </c>
      <c r="H49" s="15">
        <v>152.22999572753906</v>
      </c>
      <c r="I49" s="11">
        <v>4</v>
      </c>
      <c r="J49" s="15">
        <f t="shared" si="0"/>
        <v>156.22999572753906</v>
      </c>
      <c r="K49" s="15">
        <v>136.25</v>
      </c>
      <c r="L49" s="11">
        <v>4</v>
      </c>
      <c r="M49" s="15">
        <f>K49+L49</f>
        <v>140.25</v>
      </c>
      <c r="N49" s="15">
        <f t="shared" si="2"/>
        <v>140.25</v>
      </c>
      <c r="O49" s="1">
        <f>IF(A49&gt;20,1,LOOKUP(A49,Очки!$A$2:$A$21,Очки!$B$2:$B$21))</f>
        <v>1</v>
      </c>
    </row>
    <row r="50" spans="1:15" ht="12.75">
      <c r="A50" s="12">
        <v>41</v>
      </c>
      <c r="B50" s="13" t="s">
        <v>133</v>
      </c>
      <c r="C50" s="13">
        <v>1995</v>
      </c>
      <c r="D50" s="13">
        <v>3</v>
      </c>
      <c r="E50" s="14" t="s">
        <v>37</v>
      </c>
      <c r="F50" s="14" t="s">
        <v>85</v>
      </c>
      <c r="G50" s="14"/>
      <c r="H50" s="15">
        <v>139.02000427246094</v>
      </c>
      <c r="I50" s="11">
        <v>6</v>
      </c>
      <c r="J50" s="15">
        <f t="shared" si="0"/>
        <v>145.02000427246094</v>
      </c>
      <c r="K50" s="11"/>
      <c r="L50" s="11"/>
      <c r="M50" s="12">
        <v>-1</v>
      </c>
      <c r="N50" s="15">
        <f t="shared" si="2"/>
        <v>-1</v>
      </c>
      <c r="O50" s="1">
        <f>IF(A50&gt;20,1,LOOKUP(A50,Очки!$A$2:$A$21,Очки!$B$2:$B$21))</f>
        <v>1</v>
      </c>
    </row>
    <row r="51" spans="1:15" ht="25.5">
      <c r="A51" s="12">
        <v>42</v>
      </c>
      <c r="B51" s="13" t="s">
        <v>134</v>
      </c>
      <c r="C51" s="13">
        <v>1995</v>
      </c>
      <c r="D51" s="13">
        <v>1</v>
      </c>
      <c r="E51" s="14" t="s">
        <v>109</v>
      </c>
      <c r="F51" s="14" t="s">
        <v>110</v>
      </c>
      <c r="G51" s="14" t="s">
        <v>111</v>
      </c>
      <c r="H51" s="15">
        <v>101.30000305175781</v>
      </c>
      <c r="I51" s="11">
        <v>54</v>
      </c>
      <c r="J51" s="15">
        <f t="shared" si="0"/>
        <v>155.3000030517578</v>
      </c>
      <c r="K51" s="15">
        <v>106.68000030517578</v>
      </c>
      <c r="L51" s="11">
        <v>104</v>
      </c>
      <c r="M51" s="15">
        <f>K51+L51</f>
        <v>210.68000030517578</v>
      </c>
      <c r="N51" s="15">
        <f t="shared" si="2"/>
        <v>155.3000030517578</v>
      </c>
      <c r="O51" s="1">
        <f>IF(A51&gt;20,1,LOOKUP(A51,Очки!$A$2:$A$21,Очки!$B$2:$B$21))</f>
        <v>1</v>
      </c>
    </row>
    <row r="52" spans="1:15" ht="12.75">
      <c r="A52" s="12">
        <v>43</v>
      </c>
      <c r="B52" s="13" t="s">
        <v>135</v>
      </c>
      <c r="C52" s="13">
        <v>1995</v>
      </c>
      <c r="D52" s="13">
        <v>2</v>
      </c>
      <c r="E52" s="14" t="s">
        <v>114</v>
      </c>
      <c r="F52" s="14" t="s">
        <v>115</v>
      </c>
      <c r="G52" s="14" t="s">
        <v>116</v>
      </c>
      <c r="H52" s="15">
        <v>157.0800018310547</v>
      </c>
      <c r="I52" s="11">
        <v>102</v>
      </c>
      <c r="J52" s="15">
        <f t="shared" si="0"/>
        <v>259.0800018310547</v>
      </c>
      <c r="K52" s="15">
        <v>130.1699981689453</v>
      </c>
      <c r="L52" s="11">
        <v>152</v>
      </c>
      <c r="M52" s="15">
        <f>K52+L52</f>
        <v>282.1699981689453</v>
      </c>
      <c r="N52" s="15">
        <f t="shared" si="2"/>
        <v>259.0800018310547</v>
      </c>
      <c r="O52" s="1">
        <f>IF(A52&gt;20,1,LOOKUP(A52,Очки!$A$2:$A$21,Очки!$B$2:$B$21))</f>
        <v>1</v>
      </c>
    </row>
    <row r="53" spans="1:15" ht="12.75">
      <c r="A53" s="12">
        <v>44</v>
      </c>
      <c r="B53" s="13" t="s">
        <v>136</v>
      </c>
      <c r="C53" s="13">
        <v>1996</v>
      </c>
      <c r="D53" s="13" t="s">
        <v>137</v>
      </c>
      <c r="E53" s="14" t="s">
        <v>114</v>
      </c>
      <c r="F53" s="14" t="s">
        <v>115</v>
      </c>
      <c r="G53" s="14" t="s">
        <v>116</v>
      </c>
      <c r="H53" s="15">
        <v>159.94000244140625</v>
      </c>
      <c r="I53" s="11">
        <v>156</v>
      </c>
      <c r="J53" s="15">
        <f t="shared" si="0"/>
        <v>315.94000244140625</v>
      </c>
      <c r="K53" s="15">
        <v>163.25</v>
      </c>
      <c r="L53" s="11">
        <v>104</v>
      </c>
      <c r="M53" s="15">
        <f>K53+L53</f>
        <v>267.25</v>
      </c>
      <c r="N53" s="15">
        <f t="shared" si="2"/>
        <v>267.25</v>
      </c>
      <c r="O53" s="1">
        <f>IF(A53&gt;20,1,LOOKUP(A53,Очки!$A$2:$A$21,Очки!$B$2:$B$21))</f>
        <v>1</v>
      </c>
    </row>
    <row r="55" spans="1:8" ht="18">
      <c r="A55" s="22" t="s">
        <v>153</v>
      </c>
      <c r="B55" s="22"/>
      <c r="C55" s="22"/>
      <c r="D55" s="22"/>
      <c r="E55" s="22"/>
      <c r="F55" s="22"/>
      <c r="G55" s="22"/>
      <c r="H55" s="22"/>
    </row>
    <row r="56" spans="1:15" ht="12.75">
      <c r="A56" s="27" t="s">
        <v>5</v>
      </c>
      <c r="B56" s="27" t="s">
        <v>6</v>
      </c>
      <c r="C56" s="27" t="s">
        <v>7</v>
      </c>
      <c r="D56" s="27" t="s">
        <v>8</v>
      </c>
      <c r="E56" s="27" t="s">
        <v>9</v>
      </c>
      <c r="F56" s="27" t="s">
        <v>10</v>
      </c>
      <c r="G56" s="27" t="s">
        <v>11</v>
      </c>
      <c r="H56" s="29" t="s">
        <v>13</v>
      </c>
      <c r="I56" s="30"/>
      <c r="J56" s="31"/>
      <c r="K56" s="29" t="s">
        <v>17</v>
      </c>
      <c r="L56" s="30"/>
      <c r="M56" s="31"/>
      <c r="N56" s="27" t="s">
        <v>18</v>
      </c>
      <c r="O56" s="18" t="s">
        <v>202</v>
      </c>
    </row>
    <row r="57" spans="1:15" ht="12.75">
      <c r="A57" s="28"/>
      <c r="B57" s="28"/>
      <c r="C57" s="28"/>
      <c r="D57" s="28"/>
      <c r="E57" s="28"/>
      <c r="F57" s="28"/>
      <c r="G57" s="28"/>
      <c r="H57" s="5" t="s">
        <v>14</v>
      </c>
      <c r="I57" s="5" t="s">
        <v>15</v>
      </c>
      <c r="J57" s="5" t="s">
        <v>16</v>
      </c>
      <c r="K57" s="5" t="s">
        <v>14</v>
      </c>
      <c r="L57" s="5" t="s">
        <v>15</v>
      </c>
      <c r="M57" s="5" t="s">
        <v>16</v>
      </c>
      <c r="N57" s="28"/>
      <c r="O57" s="19"/>
    </row>
    <row r="58" spans="1:15" ht="51">
      <c r="A58" s="7">
        <v>1</v>
      </c>
      <c r="B58" s="8" t="s">
        <v>32</v>
      </c>
      <c r="C58" s="8">
        <v>1994</v>
      </c>
      <c r="D58" s="8" t="s">
        <v>20</v>
      </c>
      <c r="E58" s="9" t="s">
        <v>33</v>
      </c>
      <c r="F58" s="9" t="s">
        <v>34</v>
      </c>
      <c r="G58" s="9" t="s">
        <v>35</v>
      </c>
      <c r="H58" s="10">
        <v>93.0999984741211</v>
      </c>
      <c r="I58" s="6">
        <v>2</v>
      </c>
      <c r="J58" s="10">
        <f aca="true" t="shared" si="4" ref="J58:J75">H58+I58</f>
        <v>95.0999984741211</v>
      </c>
      <c r="K58" s="10">
        <v>93.25</v>
      </c>
      <c r="L58" s="6">
        <v>2</v>
      </c>
      <c r="M58" s="10">
        <f aca="true" t="shared" si="5" ref="M58:M93">K58+L58</f>
        <v>95.25</v>
      </c>
      <c r="N58" s="10">
        <f aca="true" t="shared" si="6" ref="N58:N93">MIN(M58,J58)</f>
        <v>95.0999984741211</v>
      </c>
      <c r="O58" s="1">
        <f>IF(A58&gt;20,1,LOOKUP(A58,Очки!$A$2:$A$21,Очки!$B$2:$B$21))</f>
        <v>55</v>
      </c>
    </row>
    <row r="59" spans="1:15" ht="63.75">
      <c r="A59" s="12">
        <v>2</v>
      </c>
      <c r="B59" s="13" t="s">
        <v>154</v>
      </c>
      <c r="C59" s="13">
        <v>1995</v>
      </c>
      <c r="D59" s="13" t="s">
        <v>20</v>
      </c>
      <c r="E59" s="14" t="s">
        <v>21</v>
      </c>
      <c r="F59" s="14" t="s">
        <v>155</v>
      </c>
      <c r="G59" s="14" t="s">
        <v>23</v>
      </c>
      <c r="H59" s="15">
        <v>98.08999633789062</v>
      </c>
      <c r="I59" s="11">
        <v>2</v>
      </c>
      <c r="J59" s="15">
        <f t="shared" si="4"/>
        <v>100.08999633789062</v>
      </c>
      <c r="K59" s="15">
        <v>97.05999755859375</v>
      </c>
      <c r="L59" s="11">
        <v>0</v>
      </c>
      <c r="M59" s="15">
        <f t="shared" si="5"/>
        <v>97.05999755859375</v>
      </c>
      <c r="N59" s="15">
        <f t="shared" si="6"/>
        <v>97.05999755859375</v>
      </c>
      <c r="O59" s="1">
        <f>IF(A59&gt;20,1,LOOKUP(A59,Очки!$A$2:$A$21,Очки!$B$2:$B$21))</f>
        <v>49</v>
      </c>
    </row>
    <row r="60" spans="1:15" ht="63.75">
      <c r="A60" s="12">
        <v>3</v>
      </c>
      <c r="B60" s="13" t="s">
        <v>28</v>
      </c>
      <c r="C60" s="13">
        <v>1995</v>
      </c>
      <c r="D60" s="13" t="s">
        <v>20</v>
      </c>
      <c r="E60" s="14" t="s">
        <v>109</v>
      </c>
      <c r="F60" s="14" t="s">
        <v>156</v>
      </c>
      <c r="G60" s="14" t="s">
        <v>30</v>
      </c>
      <c r="H60" s="15">
        <v>97.80999755859375</v>
      </c>
      <c r="I60" s="11">
        <v>0</v>
      </c>
      <c r="J60" s="15">
        <f t="shared" si="4"/>
        <v>97.80999755859375</v>
      </c>
      <c r="K60" s="15">
        <v>96.13999938964844</v>
      </c>
      <c r="L60" s="11">
        <v>2</v>
      </c>
      <c r="M60" s="15">
        <f t="shared" si="5"/>
        <v>98.13999938964844</v>
      </c>
      <c r="N60" s="15">
        <f t="shared" si="6"/>
        <v>97.80999755859375</v>
      </c>
      <c r="O60" s="1">
        <f>IF(A60&gt;20,1,LOOKUP(A60,Очки!$A$2:$A$21,Очки!$B$2:$B$21))</f>
        <v>44</v>
      </c>
    </row>
    <row r="61" spans="1:15" ht="12.75">
      <c r="A61" s="12">
        <v>4</v>
      </c>
      <c r="B61" s="13" t="s">
        <v>157</v>
      </c>
      <c r="C61" s="13">
        <v>1995</v>
      </c>
      <c r="D61" s="13" t="s">
        <v>20</v>
      </c>
      <c r="E61" s="14" t="s">
        <v>55</v>
      </c>
      <c r="F61" s="14" t="s">
        <v>59</v>
      </c>
      <c r="G61" s="14" t="s">
        <v>138</v>
      </c>
      <c r="H61" s="15">
        <v>99.12000274658203</v>
      </c>
      <c r="I61" s="11">
        <v>2</v>
      </c>
      <c r="J61" s="15">
        <f t="shared" si="4"/>
        <v>101.12000274658203</v>
      </c>
      <c r="K61" s="15">
        <v>96.22000122070312</v>
      </c>
      <c r="L61" s="11">
        <v>2</v>
      </c>
      <c r="M61" s="15">
        <f t="shared" si="5"/>
        <v>98.22000122070312</v>
      </c>
      <c r="N61" s="15">
        <f t="shared" si="6"/>
        <v>98.22000122070312</v>
      </c>
      <c r="O61" s="1">
        <f>IF(A61&gt;20,1,LOOKUP(A61,Очки!$A$2:$A$21,Очки!$B$2:$B$21))</f>
        <v>39</v>
      </c>
    </row>
    <row r="62" spans="1:15" ht="76.5">
      <c r="A62" s="12">
        <v>5</v>
      </c>
      <c r="B62" s="13" t="s">
        <v>158</v>
      </c>
      <c r="C62" s="13">
        <v>1995</v>
      </c>
      <c r="D62" s="13" t="s">
        <v>20</v>
      </c>
      <c r="E62" s="14" t="s">
        <v>33</v>
      </c>
      <c r="F62" s="14" t="s">
        <v>145</v>
      </c>
      <c r="G62" s="14" t="s">
        <v>159</v>
      </c>
      <c r="H62" s="15">
        <v>100.33999633789062</v>
      </c>
      <c r="I62" s="11">
        <v>2</v>
      </c>
      <c r="J62" s="15">
        <f t="shared" si="4"/>
        <v>102.33999633789062</v>
      </c>
      <c r="K62" s="15">
        <v>98.95999908447266</v>
      </c>
      <c r="L62" s="11">
        <v>0</v>
      </c>
      <c r="M62" s="15">
        <f t="shared" si="5"/>
        <v>98.95999908447266</v>
      </c>
      <c r="N62" s="15">
        <f t="shared" si="6"/>
        <v>98.95999908447266</v>
      </c>
      <c r="O62" s="1">
        <f>IF(A62&gt;20,1,LOOKUP(A62,Очки!$A$2:$A$21,Очки!$B$2:$B$21))</f>
        <v>35</v>
      </c>
    </row>
    <row r="63" spans="1:15" ht="25.5">
      <c r="A63" s="12">
        <v>6</v>
      </c>
      <c r="B63" s="13" t="s">
        <v>160</v>
      </c>
      <c r="C63" s="13">
        <v>1995</v>
      </c>
      <c r="D63" s="13" t="s">
        <v>20</v>
      </c>
      <c r="E63" s="14" t="s">
        <v>25</v>
      </c>
      <c r="F63" s="14" t="s">
        <v>139</v>
      </c>
      <c r="G63" s="14" t="s">
        <v>143</v>
      </c>
      <c r="H63" s="15">
        <v>102.37999725341797</v>
      </c>
      <c r="I63" s="11">
        <v>4</v>
      </c>
      <c r="J63" s="15">
        <f t="shared" si="4"/>
        <v>106.37999725341797</v>
      </c>
      <c r="K63" s="15">
        <v>98.66000366210938</v>
      </c>
      <c r="L63" s="11">
        <v>2</v>
      </c>
      <c r="M63" s="15">
        <f t="shared" si="5"/>
        <v>100.66000366210938</v>
      </c>
      <c r="N63" s="15">
        <f t="shared" si="6"/>
        <v>100.66000366210938</v>
      </c>
      <c r="O63" s="1">
        <f>IF(A63&gt;20,1,LOOKUP(A63,Очки!$A$2:$A$21,Очки!$B$2:$B$21))</f>
        <v>31</v>
      </c>
    </row>
    <row r="64" spans="1:15" ht="63.75">
      <c r="A64" s="12">
        <v>7</v>
      </c>
      <c r="B64" s="13" t="s">
        <v>161</v>
      </c>
      <c r="C64" s="13">
        <v>1995</v>
      </c>
      <c r="D64" s="13" t="s">
        <v>20</v>
      </c>
      <c r="E64" s="14" t="s">
        <v>109</v>
      </c>
      <c r="F64" s="14" t="s">
        <v>144</v>
      </c>
      <c r="G64" s="14" t="s">
        <v>162</v>
      </c>
      <c r="H64" s="15">
        <v>102.26000213623047</v>
      </c>
      <c r="I64" s="11">
        <v>2</v>
      </c>
      <c r="J64" s="15">
        <f t="shared" si="4"/>
        <v>104.26000213623047</v>
      </c>
      <c r="K64" s="15">
        <v>101.2300033569336</v>
      </c>
      <c r="L64" s="11">
        <v>0</v>
      </c>
      <c r="M64" s="15">
        <f t="shared" si="5"/>
        <v>101.2300033569336</v>
      </c>
      <c r="N64" s="15">
        <f t="shared" si="6"/>
        <v>101.2300033569336</v>
      </c>
      <c r="O64" s="1">
        <f>IF(A64&gt;20,1,LOOKUP(A64,Очки!$A$2:$A$21,Очки!$B$2:$B$21))</f>
        <v>27</v>
      </c>
    </row>
    <row r="65" spans="1:15" ht="76.5">
      <c r="A65" s="12">
        <v>8</v>
      </c>
      <c r="B65" s="13" t="s">
        <v>163</v>
      </c>
      <c r="C65" s="13">
        <v>1994</v>
      </c>
      <c r="D65" s="13" t="s">
        <v>20</v>
      </c>
      <c r="E65" s="14" t="s">
        <v>25</v>
      </c>
      <c r="F65" s="14" t="s">
        <v>164</v>
      </c>
      <c r="G65" s="14" t="s">
        <v>143</v>
      </c>
      <c r="H65" s="15">
        <v>100.04000091552734</v>
      </c>
      <c r="I65" s="11">
        <v>2</v>
      </c>
      <c r="J65" s="15">
        <f t="shared" si="4"/>
        <v>102.04000091552734</v>
      </c>
      <c r="K65" s="15">
        <v>107.68000030517578</v>
      </c>
      <c r="L65" s="11">
        <v>4</v>
      </c>
      <c r="M65" s="15">
        <f t="shared" si="5"/>
        <v>111.68000030517578</v>
      </c>
      <c r="N65" s="15">
        <f t="shared" si="6"/>
        <v>102.04000091552734</v>
      </c>
      <c r="O65" s="1">
        <f>IF(A65&gt;20,1,LOOKUP(A65,Очки!$A$2:$A$21,Очки!$B$2:$B$21))</f>
        <v>24</v>
      </c>
    </row>
    <row r="66" spans="1:15" ht="38.25">
      <c r="A66" s="12">
        <v>9</v>
      </c>
      <c r="B66" s="13" t="s">
        <v>165</v>
      </c>
      <c r="C66" s="13">
        <v>1994</v>
      </c>
      <c r="D66" s="13" t="s">
        <v>20</v>
      </c>
      <c r="E66" s="14" t="s">
        <v>21</v>
      </c>
      <c r="F66" s="14" t="s">
        <v>166</v>
      </c>
      <c r="G66" s="14" t="s">
        <v>167</v>
      </c>
      <c r="H66" s="15">
        <v>100.81999969482422</v>
      </c>
      <c r="I66" s="11">
        <v>2</v>
      </c>
      <c r="J66" s="15">
        <f t="shared" si="4"/>
        <v>102.81999969482422</v>
      </c>
      <c r="K66" s="15">
        <v>102.13999938964844</v>
      </c>
      <c r="L66" s="11">
        <v>0</v>
      </c>
      <c r="M66" s="15">
        <f t="shared" si="5"/>
        <v>102.13999938964844</v>
      </c>
      <c r="N66" s="15">
        <f t="shared" si="6"/>
        <v>102.13999938964844</v>
      </c>
      <c r="O66" s="1">
        <f>IF(A66&gt;20,1,LOOKUP(A66,Очки!$A$2:$A$21,Очки!$B$2:$B$21))</f>
        <v>21</v>
      </c>
    </row>
    <row r="67" spans="1:15" ht="25.5">
      <c r="A67" s="12">
        <v>10</v>
      </c>
      <c r="B67" s="13" t="s">
        <v>36</v>
      </c>
      <c r="C67" s="13">
        <v>1994</v>
      </c>
      <c r="D67" s="13" t="s">
        <v>20</v>
      </c>
      <c r="E67" s="14" t="s">
        <v>37</v>
      </c>
      <c r="F67" s="14" t="s">
        <v>38</v>
      </c>
      <c r="G67" s="14"/>
      <c r="H67" s="15">
        <v>100.29000091552734</v>
      </c>
      <c r="I67" s="11">
        <v>2</v>
      </c>
      <c r="J67" s="15">
        <f t="shared" si="4"/>
        <v>102.29000091552734</v>
      </c>
      <c r="K67" s="15">
        <v>103.55000305175781</v>
      </c>
      <c r="L67" s="11">
        <v>8</v>
      </c>
      <c r="M67" s="15">
        <f t="shared" si="5"/>
        <v>111.55000305175781</v>
      </c>
      <c r="N67" s="15">
        <f t="shared" si="6"/>
        <v>102.29000091552734</v>
      </c>
      <c r="O67" s="1">
        <f>IF(A67&gt;20,1,LOOKUP(A67,Очки!$A$2:$A$21,Очки!$B$2:$B$21))</f>
        <v>18</v>
      </c>
    </row>
    <row r="68" spans="1:15" ht="38.25">
      <c r="A68" s="12">
        <v>11</v>
      </c>
      <c r="B68" s="13" t="s">
        <v>168</v>
      </c>
      <c r="C68" s="13">
        <v>1994</v>
      </c>
      <c r="D68" s="13">
        <v>1</v>
      </c>
      <c r="E68" s="14" t="s">
        <v>91</v>
      </c>
      <c r="F68" s="14" t="s">
        <v>169</v>
      </c>
      <c r="G68" s="14" t="s">
        <v>150</v>
      </c>
      <c r="H68" s="15">
        <v>103</v>
      </c>
      <c r="I68" s="11">
        <v>0</v>
      </c>
      <c r="J68" s="15">
        <f t="shared" si="4"/>
        <v>103</v>
      </c>
      <c r="K68" s="15">
        <v>102.72000122070312</v>
      </c>
      <c r="L68" s="11">
        <v>6</v>
      </c>
      <c r="M68" s="15">
        <f t="shared" si="5"/>
        <v>108.72000122070312</v>
      </c>
      <c r="N68" s="15">
        <f t="shared" si="6"/>
        <v>103</v>
      </c>
      <c r="O68" s="1">
        <f>IF(A68&gt;20,1,LOOKUP(A68,Очки!$A$2:$A$21,Очки!$B$2:$B$21))</f>
        <v>15</v>
      </c>
    </row>
    <row r="69" spans="1:15" ht="25.5">
      <c r="A69" s="12">
        <v>12</v>
      </c>
      <c r="B69" s="13" t="s">
        <v>88</v>
      </c>
      <c r="C69" s="13">
        <v>1994</v>
      </c>
      <c r="D69" s="13" t="s">
        <v>20</v>
      </c>
      <c r="E69" s="14" t="s">
        <v>66</v>
      </c>
      <c r="F69" s="14" t="s">
        <v>67</v>
      </c>
      <c r="G69" s="14"/>
      <c r="H69" s="15">
        <v>103.13999938964844</v>
      </c>
      <c r="I69" s="11">
        <v>0</v>
      </c>
      <c r="J69" s="15">
        <f t="shared" si="4"/>
        <v>103.13999938964844</v>
      </c>
      <c r="K69" s="15">
        <v>105.12999725341797</v>
      </c>
      <c r="L69" s="11">
        <v>0</v>
      </c>
      <c r="M69" s="15">
        <f t="shared" si="5"/>
        <v>105.12999725341797</v>
      </c>
      <c r="N69" s="15">
        <f t="shared" si="6"/>
        <v>103.13999938964844</v>
      </c>
      <c r="O69" s="1">
        <f>IF(A69&gt;20,1,LOOKUP(A69,Очки!$A$2:$A$21,Очки!$B$2:$B$21))</f>
        <v>13</v>
      </c>
    </row>
    <row r="70" spans="1:15" ht="12.75">
      <c r="A70" s="12">
        <v>13</v>
      </c>
      <c r="B70" s="13" t="s">
        <v>170</v>
      </c>
      <c r="C70" s="13">
        <v>1995</v>
      </c>
      <c r="D70" s="13" t="s">
        <v>20</v>
      </c>
      <c r="E70" s="14" t="s">
        <v>25</v>
      </c>
      <c r="F70" s="14" t="s">
        <v>139</v>
      </c>
      <c r="G70" s="14" t="s">
        <v>171</v>
      </c>
      <c r="H70" s="15">
        <v>102.45999908447266</v>
      </c>
      <c r="I70" s="11">
        <v>2</v>
      </c>
      <c r="J70" s="15">
        <f t="shared" si="4"/>
        <v>104.45999908447266</v>
      </c>
      <c r="K70" s="15">
        <v>105.9800033569336</v>
      </c>
      <c r="L70" s="11">
        <v>2</v>
      </c>
      <c r="M70" s="15">
        <f t="shared" si="5"/>
        <v>107.9800033569336</v>
      </c>
      <c r="N70" s="15">
        <f t="shared" si="6"/>
        <v>104.45999908447266</v>
      </c>
      <c r="O70" s="1">
        <f>IF(A70&gt;20,1,LOOKUP(A70,Очки!$A$2:$A$21,Очки!$B$2:$B$21))</f>
        <v>11</v>
      </c>
    </row>
    <row r="71" spans="1:15" ht="38.25">
      <c r="A71" s="12">
        <v>14</v>
      </c>
      <c r="B71" s="13" t="s">
        <v>172</v>
      </c>
      <c r="C71" s="13">
        <v>1997</v>
      </c>
      <c r="D71" s="13">
        <v>1</v>
      </c>
      <c r="E71" s="14" t="s">
        <v>41</v>
      </c>
      <c r="F71" s="14" t="s">
        <v>152</v>
      </c>
      <c r="G71" s="14" t="s">
        <v>43</v>
      </c>
      <c r="H71" s="15">
        <v>111.13999938964844</v>
      </c>
      <c r="I71" s="11">
        <v>0</v>
      </c>
      <c r="J71" s="15">
        <f t="shared" si="4"/>
        <v>111.13999938964844</v>
      </c>
      <c r="K71" s="15">
        <v>104.47000122070312</v>
      </c>
      <c r="L71" s="11">
        <v>0</v>
      </c>
      <c r="M71" s="15">
        <f t="shared" si="5"/>
        <v>104.47000122070312</v>
      </c>
      <c r="N71" s="15">
        <f t="shared" si="6"/>
        <v>104.47000122070312</v>
      </c>
      <c r="O71" s="1">
        <f>IF(A71&gt;20,1,LOOKUP(A71,Очки!$A$2:$A$21,Очки!$B$2:$B$21))</f>
        <v>9</v>
      </c>
    </row>
    <row r="72" spans="1:15" ht="51">
      <c r="A72" s="12">
        <v>15</v>
      </c>
      <c r="B72" s="13" t="s">
        <v>173</v>
      </c>
      <c r="C72" s="13">
        <v>1996</v>
      </c>
      <c r="D72" s="13">
        <v>2</v>
      </c>
      <c r="E72" s="14" t="s">
        <v>62</v>
      </c>
      <c r="F72" s="14" t="s">
        <v>146</v>
      </c>
      <c r="G72" s="14" t="s">
        <v>80</v>
      </c>
      <c r="H72" s="15">
        <v>104.6500015258789</v>
      </c>
      <c r="I72" s="11">
        <v>2</v>
      </c>
      <c r="J72" s="15">
        <f t="shared" si="4"/>
        <v>106.6500015258789</v>
      </c>
      <c r="K72" s="15">
        <v>103.36000061035156</v>
      </c>
      <c r="L72" s="11">
        <v>2</v>
      </c>
      <c r="M72" s="15">
        <f t="shared" si="5"/>
        <v>105.36000061035156</v>
      </c>
      <c r="N72" s="15">
        <f t="shared" si="6"/>
        <v>105.36000061035156</v>
      </c>
      <c r="O72" s="1">
        <f>IF(A72&gt;20,1,LOOKUP(A72,Очки!$A$2:$A$21,Очки!$B$2:$B$21))</f>
        <v>7</v>
      </c>
    </row>
    <row r="73" spans="1:15" ht="63.75">
      <c r="A73" s="12">
        <v>16</v>
      </c>
      <c r="B73" s="13" t="s">
        <v>174</v>
      </c>
      <c r="C73" s="13">
        <v>1995</v>
      </c>
      <c r="D73" s="13" t="s">
        <v>20</v>
      </c>
      <c r="E73" s="14" t="s">
        <v>109</v>
      </c>
      <c r="F73" s="14" t="s">
        <v>144</v>
      </c>
      <c r="G73" s="14" t="s">
        <v>162</v>
      </c>
      <c r="H73" s="15">
        <v>106.08000183105469</v>
      </c>
      <c r="I73" s="11">
        <v>0</v>
      </c>
      <c r="J73" s="15">
        <f t="shared" si="4"/>
        <v>106.08000183105469</v>
      </c>
      <c r="K73" s="15">
        <v>105.2699966430664</v>
      </c>
      <c r="L73" s="11">
        <v>2</v>
      </c>
      <c r="M73" s="15">
        <f t="shared" si="5"/>
        <v>107.2699966430664</v>
      </c>
      <c r="N73" s="15">
        <f t="shared" si="6"/>
        <v>106.08000183105469</v>
      </c>
      <c r="O73" s="1">
        <f>IF(A73&gt;20,1,LOOKUP(A73,Очки!$A$2:$A$21,Очки!$B$2:$B$21))</f>
        <v>5</v>
      </c>
    </row>
    <row r="74" spans="1:15" ht="25.5">
      <c r="A74" s="12">
        <v>17</v>
      </c>
      <c r="B74" s="13" t="s">
        <v>65</v>
      </c>
      <c r="C74" s="13">
        <v>1995</v>
      </c>
      <c r="D74" s="13">
        <v>1</v>
      </c>
      <c r="E74" s="14" t="s">
        <v>66</v>
      </c>
      <c r="F74" s="14" t="s">
        <v>67</v>
      </c>
      <c r="G74" s="14" t="s">
        <v>68</v>
      </c>
      <c r="H74" s="15">
        <v>102.33999633789062</v>
      </c>
      <c r="I74" s="11">
        <v>4</v>
      </c>
      <c r="J74" s="15">
        <f t="shared" si="4"/>
        <v>106.33999633789062</v>
      </c>
      <c r="K74" s="15">
        <v>108.05000305175781</v>
      </c>
      <c r="L74" s="11">
        <v>0</v>
      </c>
      <c r="M74" s="15">
        <f t="shared" si="5"/>
        <v>108.05000305175781</v>
      </c>
      <c r="N74" s="15">
        <f t="shared" si="6"/>
        <v>106.33999633789062</v>
      </c>
      <c r="O74" s="1">
        <f>IF(A74&gt;20,1,LOOKUP(A74,Очки!$A$2:$A$21,Очки!$B$2:$B$21))</f>
        <v>4</v>
      </c>
    </row>
    <row r="75" spans="1:15" ht="38.25">
      <c r="A75" s="12">
        <v>18</v>
      </c>
      <c r="B75" s="13" t="s">
        <v>175</v>
      </c>
      <c r="C75" s="13">
        <v>1997</v>
      </c>
      <c r="D75" s="13">
        <v>1</v>
      </c>
      <c r="E75" s="14" t="s">
        <v>21</v>
      </c>
      <c r="F75" s="14" t="s">
        <v>166</v>
      </c>
      <c r="G75" s="14" t="s">
        <v>176</v>
      </c>
      <c r="H75" s="15">
        <v>108.38999938964844</v>
      </c>
      <c r="I75" s="11">
        <v>4</v>
      </c>
      <c r="J75" s="15">
        <f t="shared" si="4"/>
        <v>112.38999938964844</v>
      </c>
      <c r="K75" s="15">
        <v>105.02999877929688</v>
      </c>
      <c r="L75" s="11">
        <v>2</v>
      </c>
      <c r="M75" s="15">
        <f t="shared" si="5"/>
        <v>107.02999877929688</v>
      </c>
      <c r="N75" s="15">
        <f t="shared" si="6"/>
        <v>107.02999877929688</v>
      </c>
      <c r="O75" s="1">
        <f>IF(A75&gt;20,1,LOOKUP(A75,Очки!$A$2:$A$21,Очки!$B$2:$B$21))</f>
        <v>3</v>
      </c>
    </row>
    <row r="76" spans="1:15" ht="51">
      <c r="A76" s="12">
        <v>19</v>
      </c>
      <c r="B76" s="13" t="s">
        <v>177</v>
      </c>
      <c r="C76" s="13">
        <v>1994</v>
      </c>
      <c r="D76" s="13" t="s">
        <v>20</v>
      </c>
      <c r="E76" s="14" t="s">
        <v>33</v>
      </c>
      <c r="F76" s="14" t="s">
        <v>178</v>
      </c>
      <c r="G76" s="14" t="s">
        <v>179</v>
      </c>
      <c r="H76" s="11"/>
      <c r="I76" s="11"/>
      <c r="J76" s="12" t="s">
        <v>206</v>
      </c>
      <c r="K76" s="15">
        <v>104.08000183105469</v>
      </c>
      <c r="L76" s="11">
        <v>4</v>
      </c>
      <c r="M76" s="15">
        <f t="shared" si="5"/>
        <v>108.08000183105469</v>
      </c>
      <c r="N76" s="15">
        <f t="shared" si="6"/>
        <v>108.08000183105469</v>
      </c>
      <c r="O76" s="1">
        <f>IF(A76&gt;20,1,LOOKUP(A76,Очки!$A$2:$A$21,Очки!$B$2:$B$21))</f>
        <v>2</v>
      </c>
    </row>
    <row r="77" spans="1:15" ht="12.75">
      <c r="A77" s="12">
        <v>20</v>
      </c>
      <c r="B77" s="13" t="s">
        <v>180</v>
      </c>
      <c r="C77" s="13">
        <v>1996</v>
      </c>
      <c r="D77" s="13" t="s">
        <v>20</v>
      </c>
      <c r="E77" s="14" t="s">
        <v>55</v>
      </c>
      <c r="F77" s="14" t="s">
        <v>59</v>
      </c>
      <c r="G77" s="14" t="s">
        <v>138</v>
      </c>
      <c r="H77" s="15">
        <v>104.5199966430664</v>
      </c>
      <c r="I77" s="11">
        <v>4</v>
      </c>
      <c r="J77" s="15">
        <f aca="true" t="shared" si="7" ref="J77:J93">H77+I77</f>
        <v>108.5199966430664</v>
      </c>
      <c r="K77" s="15">
        <v>106.12999725341797</v>
      </c>
      <c r="L77" s="11">
        <v>2</v>
      </c>
      <c r="M77" s="15">
        <f t="shared" si="5"/>
        <v>108.12999725341797</v>
      </c>
      <c r="N77" s="15">
        <f t="shared" si="6"/>
        <v>108.12999725341797</v>
      </c>
      <c r="O77" s="1">
        <f>IF(A77&gt;20,1,LOOKUP(A77,Очки!$A$2:$A$21,Очки!$B$2:$B$21))</f>
        <v>1</v>
      </c>
    </row>
    <row r="78" spans="1:15" ht="25.5">
      <c r="A78" s="12">
        <v>21</v>
      </c>
      <c r="B78" s="13" t="s">
        <v>181</v>
      </c>
      <c r="C78" s="13">
        <v>1994</v>
      </c>
      <c r="D78" s="13">
        <v>1</v>
      </c>
      <c r="E78" s="14" t="s">
        <v>37</v>
      </c>
      <c r="F78" s="14" t="s">
        <v>38</v>
      </c>
      <c r="G78" s="14" t="s">
        <v>182</v>
      </c>
      <c r="H78" s="15">
        <v>111.55000305175781</v>
      </c>
      <c r="I78" s="11">
        <v>2</v>
      </c>
      <c r="J78" s="15">
        <f t="shared" si="7"/>
        <v>113.55000305175781</v>
      </c>
      <c r="K78" s="15">
        <v>114.30999755859375</v>
      </c>
      <c r="L78" s="11">
        <v>4</v>
      </c>
      <c r="M78" s="15">
        <f t="shared" si="5"/>
        <v>118.30999755859375</v>
      </c>
      <c r="N78" s="15">
        <f t="shared" si="6"/>
        <v>113.55000305175781</v>
      </c>
      <c r="O78" s="1">
        <f>IF(A78&gt;20,1,LOOKUP(A78,Очки!$A$2:$A$21,Очки!$B$2:$B$21))</f>
        <v>1</v>
      </c>
    </row>
    <row r="79" spans="1:15" ht="25.5">
      <c r="A79" s="12">
        <v>22</v>
      </c>
      <c r="B79" s="13" t="s">
        <v>183</v>
      </c>
      <c r="C79" s="13">
        <v>1994</v>
      </c>
      <c r="D79" s="13">
        <v>2</v>
      </c>
      <c r="E79" s="14" t="s">
        <v>37</v>
      </c>
      <c r="F79" s="14" t="s">
        <v>38</v>
      </c>
      <c r="G79" s="14"/>
      <c r="H79" s="15">
        <v>112.7699966430664</v>
      </c>
      <c r="I79" s="11">
        <v>6</v>
      </c>
      <c r="J79" s="15">
        <f t="shared" si="7"/>
        <v>118.7699966430664</v>
      </c>
      <c r="K79" s="15">
        <v>112.0199966430664</v>
      </c>
      <c r="L79" s="11">
        <v>2</v>
      </c>
      <c r="M79" s="15">
        <f t="shared" si="5"/>
        <v>114.0199966430664</v>
      </c>
      <c r="N79" s="15">
        <f t="shared" si="6"/>
        <v>114.0199966430664</v>
      </c>
      <c r="O79" s="1">
        <f>IF(A79&gt;20,1,LOOKUP(A79,Очки!$A$2:$A$21,Очки!$B$2:$B$21))</f>
        <v>1</v>
      </c>
    </row>
    <row r="80" spans="1:15" ht="12.75">
      <c r="A80" s="12">
        <v>23</v>
      </c>
      <c r="B80" s="13" t="s">
        <v>184</v>
      </c>
      <c r="C80" s="13">
        <v>1995</v>
      </c>
      <c r="D80" s="13">
        <v>1</v>
      </c>
      <c r="E80" s="14" t="s">
        <v>55</v>
      </c>
      <c r="F80" s="14" t="s">
        <v>59</v>
      </c>
      <c r="G80" s="14" t="s">
        <v>185</v>
      </c>
      <c r="H80" s="15">
        <v>105.73999786376953</v>
      </c>
      <c r="I80" s="11">
        <v>10</v>
      </c>
      <c r="J80" s="15">
        <f t="shared" si="7"/>
        <v>115.73999786376953</v>
      </c>
      <c r="K80" s="15">
        <v>117.05999755859375</v>
      </c>
      <c r="L80" s="11">
        <v>58</v>
      </c>
      <c r="M80" s="15">
        <f t="shared" si="5"/>
        <v>175.05999755859375</v>
      </c>
      <c r="N80" s="15">
        <f t="shared" si="6"/>
        <v>115.73999786376953</v>
      </c>
      <c r="O80" s="1">
        <f>IF(A80&gt;20,1,LOOKUP(A80,Очки!$A$2:$A$21,Очки!$B$2:$B$21))</f>
        <v>1</v>
      </c>
    </row>
    <row r="81" spans="1:15" ht="38.25">
      <c r="A81" s="12">
        <v>24</v>
      </c>
      <c r="B81" s="13" t="s">
        <v>186</v>
      </c>
      <c r="C81" s="13">
        <v>1995</v>
      </c>
      <c r="D81" s="13">
        <v>3</v>
      </c>
      <c r="E81" s="14" t="s">
        <v>62</v>
      </c>
      <c r="F81" s="14" t="s">
        <v>151</v>
      </c>
      <c r="G81" s="14" t="s">
        <v>64</v>
      </c>
      <c r="H81" s="15">
        <v>115.37000274658203</v>
      </c>
      <c r="I81" s="11">
        <v>2</v>
      </c>
      <c r="J81" s="15">
        <f t="shared" si="7"/>
        <v>117.37000274658203</v>
      </c>
      <c r="K81" s="15">
        <v>126.98999786376953</v>
      </c>
      <c r="L81" s="11">
        <v>6</v>
      </c>
      <c r="M81" s="15">
        <f t="shared" si="5"/>
        <v>132.98999786376953</v>
      </c>
      <c r="N81" s="15">
        <f t="shared" si="6"/>
        <v>117.37000274658203</v>
      </c>
      <c r="O81" s="1">
        <f>IF(A81&gt;20,1,LOOKUP(A81,Очки!$A$2:$A$21,Очки!$B$2:$B$21))</f>
        <v>1</v>
      </c>
    </row>
    <row r="82" spans="1:15" ht="25.5">
      <c r="A82" s="12">
        <v>25</v>
      </c>
      <c r="B82" s="13" t="s">
        <v>187</v>
      </c>
      <c r="C82" s="13">
        <v>1994</v>
      </c>
      <c r="D82" s="13" t="s">
        <v>20</v>
      </c>
      <c r="E82" s="14" t="s">
        <v>66</v>
      </c>
      <c r="F82" s="14" t="s">
        <v>188</v>
      </c>
      <c r="G82" s="14"/>
      <c r="H82" s="15">
        <v>110.91000366210938</v>
      </c>
      <c r="I82" s="11">
        <v>8</v>
      </c>
      <c r="J82" s="15">
        <f t="shared" si="7"/>
        <v>118.91000366210938</v>
      </c>
      <c r="K82" s="15">
        <v>114.2699966430664</v>
      </c>
      <c r="L82" s="11">
        <v>56</v>
      </c>
      <c r="M82" s="15">
        <f t="shared" si="5"/>
        <v>170.2699966430664</v>
      </c>
      <c r="N82" s="15">
        <f t="shared" si="6"/>
        <v>118.91000366210938</v>
      </c>
      <c r="O82" s="1">
        <f>IF(A82&gt;20,1,LOOKUP(A82,Очки!$A$2:$A$21,Очки!$B$2:$B$21))</f>
        <v>1</v>
      </c>
    </row>
    <row r="83" spans="1:15" ht="38.25">
      <c r="A83" s="12">
        <v>26</v>
      </c>
      <c r="B83" s="13" t="s">
        <v>189</v>
      </c>
      <c r="C83" s="13">
        <v>1996</v>
      </c>
      <c r="D83" s="13">
        <v>2</v>
      </c>
      <c r="E83" s="14" t="s">
        <v>41</v>
      </c>
      <c r="F83" s="14" t="s">
        <v>152</v>
      </c>
      <c r="G83" s="14" t="s">
        <v>119</v>
      </c>
      <c r="H83" s="15">
        <v>123.37999725341797</v>
      </c>
      <c r="I83" s="11">
        <v>2</v>
      </c>
      <c r="J83" s="15">
        <f t="shared" si="7"/>
        <v>125.37999725341797</v>
      </c>
      <c r="K83" s="15">
        <v>118.36000061035156</v>
      </c>
      <c r="L83" s="11">
        <v>2</v>
      </c>
      <c r="M83" s="15">
        <f t="shared" si="5"/>
        <v>120.36000061035156</v>
      </c>
      <c r="N83" s="15">
        <f t="shared" si="6"/>
        <v>120.36000061035156</v>
      </c>
      <c r="O83" s="1">
        <f>IF(A83&gt;20,1,LOOKUP(A83,Очки!$A$2:$A$21,Очки!$B$2:$B$21))</f>
        <v>1</v>
      </c>
    </row>
    <row r="84" spans="1:15" ht="38.25">
      <c r="A84" s="12">
        <v>27</v>
      </c>
      <c r="B84" s="13" t="s">
        <v>190</v>
      </c>
      <c r="C84" s="13">
        <v>1994</v>
      </c>
      <c r="D84" s="13">
        <v>1</v>
      </c>
      <c r="E84" s="14" t="s">
        <v>105</v>
      </c>
      <c r="F84" s="14" t="s">
        <v>191</v>
      </c>
      <c r="G84" s="14" t="s">
        <v>107</v>
      </c>
      <c r="H84" s="15">
        <v>117.55999755859375</v>
      </c>
      <c r="I84" s="11">
        <v>10</v>
      </c>
      <c r="J84" s="15">
        <f t="shared" si="7"/>
        <v>127.55999755859375</v>
      </c>
      <c r="K84" s="15">
        <v>117.12000274658203</v>
      </c>
      <c r="L84" s="11">
        <v>4</v>
      </c>
      <c r="M84" s="15">
        <f t="shared" si="5"/>
        <v>121.12000274658203</v>
      </c>
      <c r="N84" s="15">
        <f t="shared" si="6"/>
        <v>121.12000274658203</v>
      </c>
      <c r="O84" s="1">
        <f>IF(A84&gt;20,1,LOOKUP(A84,Очки!$A$2:$A$21,Очки!$B$2:$B$21))</f>
        <v>1</v>
      </c>
    </row>
    <row r="85" spans="1:15" ht="38.25">
      <c r="A85" s="12">
        <v>28</v>
      </c>
      <c r="B85" s="13" t="s">
        <v>192</v>
      </c>
      <c r="C85" s="13">
        <v>1994</v>
      </c>
      <c r="D85" s="13">
        <v>3</v>
      </c>
      <c r="E85" s="14" t="s">
        <v>62</v>
      </c>
      <c r="F85" s="14" t="s">
        <v>129</v>
      </c>
      <c r="G85" s="14" t="s">
        <v>130</v>
      </c>
      <c r="H85" s="15">
        <v>121.5199966430664</v>
      </c>
      <c r="I85" s="11">
        <v>0</v>
      </c>
      <c r="J85" s="15">
        <f t="shared" si="7"/>
        <v>121.5199966430664</v>
      </c>
      <c r="K85" s="15">
        <v>109.6500015258789</v>
      </c>
      <c r="L85" s="11">
        <v>150</v>
      </c>
      <c r="M85" s="15">
        <f t="shared" si="5"/>
        <v>259.6500015258789</v>
      </c>
      <c r="N85" s="15">
        <f t="shared" si="6"/>
        <v>121.5199966430664</v>
      </c>
      <c r="O85" s="1">
        <f>IF(A85&gt;20,1,LOOKUP(A85,Очки!$A$2:$A$21,Очки!$B$2:$B$21))</f>
        <v>1</v>
      </c>
    </row>
    <row r="86" spans="1:15" ht="38.25">
      <c r="A86" s="12">
        <v>29</v>
      </c>
      <c r="B86" s="13" t="s">
        <v>40</v>
      </c>
      <c r="C86" s="13">
        <v>1995</v>
      </c>
      <c r="D86" s="13" t="s">
        <v>20</v>
      </c>
      <c r="E86" s="14" t="s">
        <v>41</v>
      </c>
      <c r="F86" s="14" t="s">
        <v>42</v>
      </c>
      <c r="G86" s="14" t="s">
        <v>43</v>
      </c>
      <c r="H86" s="15">
        <v>132.2899932861328</v>
      </c>
      <c r="I86" s="11">
        <v>0</v>
      </c>
      <c r="J86" s="15">
        <f t="shared" si="7"/>
        <v>132.2899932861328</v>
      </c>
      <c r="K86" s="15">
        <v>121.3499984741211</v>
      </c>
      <c r="L86" s="11">
        <v>4</v>
      </c>
      <c r="M86" s="15">
        <f t="shared" si="5"/>
        <v>125.3499984741211</v>
      </c>
      <c r="N86" s="15">
        <f t="shared" si="6"/>
        <v>125.3499984741211</v>
      </c>
      <c r="O86" s="1">
        <f>IF(A86&gt;20,1,LOOKUP(A86,Очки!$A$2:$A$21,Очки!$B$2:$B$21))</f>
        <v>1</v>
      </c>
    </row>
    <row r="87" spans="1:15" ht="38.25">
      <c r="A87" s="12">
        <v>30</v>
      </c>
      <c r="B87" s="13" t="s">
        <v>193</v>
      </c>
      <c r="C87" s="13">
        <v>1996</v>
      </c>
      <c r="D87" s="13">
        <v>2</v>
      </c>
      <c r="E87" s="14" t="s">
        <v>91</v>
      </c>
      <c r="F87" s="14" t="s">
        <v>92</v>
      </c>
      <c r="G87" s="14" t="s">
        <v>93</v>
      </c>
      <c r="H87" s="15">
        <v>126.4000015258789</v>
      </c>
      <c r="I87" s="11">
        <v>4</v>
      </c>
      <c r="J87" s="15">
        <f t="shared" si="7"/>
        <v>130.4000015258789</v>
      </c>
      <c r="K87" s="15">
        <v>121.73999786376953</v>
      </c>
      <c r="L87" s="11">
        <v>6</v>
      </c>
      <c r="M87" s="15">
        <f t="shared" si="5"/>
        <v>127.73999786376953</v>
      </c>
      <c r="N87" s="15">
        <f t="shared" si="6"/>
        <v>127.73999786376953</v>
      </c>
      <c r="O87" s="1">
        <f>IF(A87&gt;20,1,LOOKUP(A87,Очки!$A$2:$A$21,Очки!$B$2:$B$21))</f>
        <v>1</v>
      </c>
    </row>
    <row r="88" spans="1:15" ht="38.25">
      <c r="A88" s="12">
        <v>31</v>
      </c>
      <c r="B88" s="13" t="s">
        <v>194</v>
      </c>
      <c r="C88" s="13">
        <v>1996</v>
      </c>
      <c r="D88" s="13">
        <v>2</v>
      </c>
      <c r="E88" s="14" t="s">
        <v>51</v>
      </c>
      <c r="F88" s="14" t="s">
        <v>148</v>
      </c>
      <c r="G88" s="14" t="s">
        <v>149</v>
      </c>
      <c r="H88" s="15">
        <v>121.8499984741211</v>
      </c>
      <c r="I88" s="11">
        <v>8</v>
      </c>
      <c r="J88" s="15">
        <f t="shared" si="7"/>
        <v>129.8499984741211</v>
      </c>
      <c r="K88" s="15">
        <v>123.19000244140625</v>
      </c>
      <c r="L88" s="11">
        <v>56</v>
      </c>
      <c r="M88" s="15">
        <f t="shared" si="5"/>
        <v>179.19000244140625</v>
      </c>
      <c r="N88" s="15">
        <f t="shared" si="6"/>
        <v>129.8499984741211</v>
      </c>
      <c r="O88" s="1">
        <f>IF(A88&gt;20,1,LOOKUP(A88,Очки!$A$2:$A$21,Очки!$B$2:$B$21))</f>
        <v>1</v>
      </c>
    </row>
    <row r="89" spans="1:15" ht="12.75">
      <c r="A89" s="12">
        <v>32</v>
      </c>
      <c r="B89" s="13" t="s">
        <v>195</v>
      </c>
      <c r="C89" s="13">
        <v>1994</v>
      </c>
      <c r="D89" s="13">
        <v>2</v>
      </c>
      <c r="E89" s="14" t="s">
        <v>105</v>
      </c>
      <c r="F89" s="14" t="s">
        <v>196</v>
      </c>
      <c r="G89" s="14" t="s">
        <v>132</v>
      </c>
      <c r="H89" s="15">
        <v>147.55999755859375</v>
      </c>
      <c r="I89" s="11">
        <v>4</v>
      </c>
      <c r="J89" s="15">
        <f t="shared" si="7"/>
        <v>151.55999755859375</v>
      </c>
      <c r="K89" s="15">
        <v>134.13999938964844</v>
      </c>
      <c r="L89" s="11">
        <v>4</v>
      </c>
      <c r="M89" s="15">
        <f t="shared" si="5"/>
        <v>138.13999938964844</v>
      </c>
      <c r="N89" s="15">
        <f t="shared" si="6"/>
        <v>138.13999938964844</v>
      </c>
      <c r="O89" s="1">
        <f>IF(A89&gt;20,1,LOOKUP(A89,Очки!$A$2:$A$21,Очки!$B$2:$B$21))</f>
        <v>1</v>
      </c>
    </row>
    <row r="90" spans="1:15" ht="38.25">
      <c r="A90" s="12">
        <v>33</v>
      </c>
      <c r="B90" s="13" t="s">
        <v>197</v>
      </c>
      <c r="C90" s="13">
        <v>1997</v>
      </c>
      <c r="D90" s="13">
        <v>3</v>
      </c>
      <c r="E90" s="14" t="s">
        <v>91</v>
      </c>
      <c r="F90" s="14" t="s">
        <v>92</v>
      </c>
      <c r="G90" s="14" t="s">
        <v>150</v>
      </c>
      <c r="H90" s="15">
        <v>135.1300048828125</v>
      </c>
      <c r="I90" s="11">
        <v>8</v>
      </c>
      <c r="J90" s="15">
        <f t="shared" si="7"/>
        <v>143.1300048828125</v>
      </c>
      <c r="K90" s="15">
        <v>121.87999725341797</v>
      </c>
      <c r="L90" s="11">
        <v>54</v>
      </c>
      <c r="M90" s="15">
        <f t="shared" si="5"/>
        <v>175.87999725341797</v>
      </c>
      <c r="N90" s="15">
        <f t="shared" si="6"/>
        <v>143.1300048828125</v>
      </c>
      <c r="O90" s="1">
        <f>IF(A90&gt;20,1,LOOKUP(A90,Очки!$A$2:$A$21,Очки!$B$2:$B$21))</f>
        <v>1</v>
      </c>
    </row>
    <row r="91" spans="1:15" ht="12.75">
      <c r="A91" s="12">
        <v>34</v>
      </c>
      <c r="B91" s="13" t="s">
        <v>131</v>
      </c>
      <c r="C91" s="13">
        <v>1996</v>
      </c>
      <c r="D91" s="13">
        <v>2</v>
      </c>
      <c r="E91" s="14" t="s">
        <v>105</v>
      </c>
      <c r="F91" s="14" t="s">
        <v>106</v>
      </c>
      <c r="G91" s="14" t="s">
        <v>132</v>
      </c>
      <c r="H91" s="15">
        <v>143.14999389648438</v>
      </c>
      <c r="I91" s="11">
        <v>2</v>
      </c>
      <c r="J91" s="15">
        <f t="shared" si="7"/>
        <v>145.14999389648438</v>
      </c>
      <c r="K91" s="15">
        <v>142.66000366210938</v>
      </c>
      <c r="L91" s="11">
        <v>2</v>
      </c>
      <c r="M91" s="15">
        <f t="shared" si="5"/>
        <v>144.66000366210938</v>
      </c>
      <c r="N91" s="15">
        <f t="shared" si="6"/>
        <v>144.66000366210938</v>
      </c>
      <c r="O91" s="1">
        <f>IF(A91&gt;20,1,LOOKUP(A91,Очки!$A$2:$A$21,Очки!$B$2:$B$21))</f>
        <v>1</v>
      </c>
    </row>
    <row r="92" spans="1:15" ht="12.75">
      <c r="A92" s="12">
        <v>35</v>
      </c>
      <c r="B92" s="13" t="s">
        <v>198</v>
      </c>
      <c r="C92" s="13">
        <v>1997</v>
      </c>
      <c r="D92" s="13">
        <v>2</v>
      </c>
      <c r="E92" s="14" t="s">
        <v>140</v>
      </c>
      <c r="F92" s="14" t="s">
        <v>141</v>
      </c>
      <c r="G92" s="14" t="s">
        <v>142</v>
      </c>
      <c r="H92" s="15">
        <v>202.8800048828125</v>
      </c>
      <c r="I92" s="11">
        <v>52</v>
      </c>
      <c r="J92" s="15">
        <f t="shared" si="7"/>
        <v>254.8800048828125</v>
      </c>
      <c r="K92" s="15">
        <v>137.41000366210938</v>
      </c>
      <c r="L92" s="11">
        <v>8</v>
      </c>
      <c r="M92" s="15">
        <f t="shared" si="5"/>
        <v>145.41000366210938</v>
      </c>
      <c r="N92" s="15">
        <f t="shared" si="6"/>
        <v>145.41000366210938</v>
      </c>
      <c r="O92" s="1">
        <f>IF(A92&gt;20,1,LOOKUP(A92,Очки!$A$2:$A$21,Очки!$B$2:$B$21))</f>
        <v>1</v>
      </c>
    </row>
    <row r="93" spans="1:15" ht="12.75">
      <c r="A93" s="12">
        <v>36</v>
      </c>
      <c r="B93" s="13" t="s">
        <v>199</v>
      </c>
      <c r="C93" s="13">
        <v>1997</v>
      </c>
      <c r="D93" s="13">
        <v>2</v>
      </c>
      <c r="E93" s="14" t="s">
        <v>140</v>
      </c>
      <c r="F93" s="14" t="s">
        <v>141</v>
      </c>
      <c r="G93" s="14" t="s">
        <v>142</v>
      </c>
      <c r="H93" s="15">
        <v>151.7899932861328</v>
      </c>
      <c r="I93" s="11">
        <v>104</v>
      </c>
      <c r="J93" s="15">
        <f t="shared" si="7"/>
        <v>255.7899932861328</v>
      </c>
      <c r="K93" s="15">
        <v>152.22999572753906</v>
      </c>
      <c r="L93" s="11">
        <v>54</v>
      </c>
      <c r="M93" s="15">
        <f t="shared" si="5"/>
        <v>206.22999572753906</v>
      </c>
      <c r="N93" s="15">
        <f t="shared" si="6"/>
        <v>206.22999572753906</v>
      </c>
      <c r="O93" s="1">
        <f>IF(A93&gt;20,1,LOOKUP(A93,Очки!$A$2:$A$21,Очки!$B$2:$B$21))</f>
        <v>1</v>
      </c>
    </row>
    <row r="94" spans="1:14" ht="25.5">
      <c r="A94" s="12"/>
      <c r="B94" s="13" t="s">
        <v>200</v>
      </c>
      <c r="C94" s="13">
        <v>1995</v>
      </c>
      <c r="D94" s="13">
        <v>1</v>
      </c>
      <c r="E94" s="14" t="s">
        <v>70</v>
      </c>
      <c r="F94" s="14" t="s">
        <v>147</v>
      </c>
      <c r="G94" s="14" t="s">
        <v>72</v>
      </c>
      <c r="H94" s="11"/>
      <c r="I94" s="11"/>
      <c r="J94" s="12" t="s">
        <v>89</v>
      </c>
      <c r="K94" s="11"/>
      <c r="L94" s="11"/>
      <c r="M94" s="12" t="s">
        <v>89</v>
      </c>
      <c r="N94" s="11"/>
    </row>
  </sheetData>
  <sheetProtection/>
  <mergeCells count="30">
    <mergeCell ref="D56:D57"/>
    <mergeCell ref="E56:E57"/>
    <mergeCell ref="F56:F57"/>
    <mergeCell ref="G56:G57"/>
    <mergeCell ref="A55:H55"/>
    <mergeCell ref="H8:J8"/>
    <mergeCell ref="K8:M8"/>
    <mergeCell ref="N8:N9"/>
    <mergeCell ref="H56:J56"/>
    <mergeCell ref="K56:M56"/>
    <mergeCell ref="N56:N57"/>
    <mergeCell ref="A56:A57"/>
    <mergeCell ref="B56:B57"/>
    <mergeCell ref="C56:C57"/>
    <mergeCell ref="C8:C9"/>
    <mergeCell ref="D8:D9"/>
    <mergeCell ref="E8:E9"/>
    <mergeCell ref="F8:F9"/>
    <mergeCell ref="G8:G9"/>
    <mergeCell ref="A7:H7"/>
    <mergeCell ref="O8:O9"/>
    <mergeCell ref="O56:O57"/>
    <mergeCell ref="A1:N1"/>
    <mergeCell ref="A2:N2"/>
    <mergeCell ref="A3:B3"/>
    <mergeCell ref="C3:N3"/>
    <mergeCell ref="A4:N4"/>
    <mergeCell ref="A5:N5"/>
    <mergeCell ref="A8:A9"/>
    <mergeCell ref="B8:B9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3" max="3" width="9.00390625" style="0" customWidth="1"/>
    <col min="4" max="4" width="17.625" style="0" customWidth="1"/>
    <col min="6" max="6" width="7.625" style="0" customWidth="1"/>
    <col min="7" max="7" width="20.25390625" style="0" customWidth="1"/>
  </cols>
  <sheetData>
    <row r="1" spans="1:14" ht="48" customHeight="1">
      <c r="A1" s="20" t="s">
        <v>205</v>
      </c>
      <c r="B1" s="20"/>
      <c r="C1" s="20"/>
      <c r="D1" s="20"/>
      <c r="E1" s="20"/>
      <c r="F1" s="20"/>
      <c r="G1" s="20"/>
      <c r="H1" s="2"/>
      <c r="I1" s="2"/>
      <c r="J1" s="2"/>
      <c r="K1" s="2"/>
      <c r="L1" s="2"/>
      <c r="M1" s="2"/>
      <c r="N1" s="2"/>
    </row>
    <row r="2" spans="1:14" ht="39" customHeight="1">
      <c r="A2" s="32" t="s">
        <v>0</v>
      </c>
      <c r="B2" s="32"/>
      <c r="C2" s="32"/>
      <c r="D2" s="32"/>
      <c r="E2" s="32"/>
      <c r="F2" s="32"/>
      <c r="G2" s="32"/>
      <c r="H2" s="17"/>
      <c r="I2" s="17"/>
      <c r="J2" s="17"/>
      <c r="K2" s="17"/>
      <c r="L2" s="17"/>
      <c r="M2" s="17"/>
      <c r="N2" s="17"/>
    </row>
    <row r="3" spans="1:14" ht="12.75">
      <c r="A3" s="23" t="s">
        <v>1</v>
      </c>
      <c r="B3" s="23"/>
      <c r="C3" s="23"/>
      <c r="D3" s="33" t="s">
        <v>2</v>
      </c>
      <c r="E3" s="33"/>
      <c r="F3" s="33"/>
      <c r="G3" s="33"/>
      <c r="H3" s="3"/>
      <c r="I3" s="3"/>
      <c r="J3" s="3"/>
      <c r="K3" s="3"/>
      <c r="L3" s="3"/>
      <c r="M3" s="3"/>
      <c r="N3" s="3"/>
    </row>
    <row r="4" spans="1:14" ht="20.25">
      <c r="A4" s="25" t="s">
        <v>207</v>
      </c>
      <c r="B4" s="25"/>
      <c r="C4" s="25"/>
      <c r="D4" s="25"/>
      <c r="E4" s="25"/>
      <c r="F4" s="25"/>
      <c r="G4" s="25"/>
      <c r="H4" s="4"/>
      <c r="I4" s="4"/>
      <c r="J4" s="4"/>
      <c r="K4" s="4"/>
      <c r="L4" s="4"/>
      <c r="M4" s="4"/>
      <c r="N4" s="4"/>
    </row>
    <row r="5" spans="2:6" ht="18">
      <c r="B5" s="34" t="s">
        <v>201</v>
      </c>
      <c r="C5" s="35" t="s">
        <v>203</v>
      </c>
      <c r="D5" s="35"/>
      <c r="E5" s="35" t="s">
        <v>204</v>
      </c>
      <c r="F5" s="35"/>
    </row>
    <row r="6" spans="2:6" ht="15">
      <c r="B6" s="36">
        <v>1</v>
      </c>
      <c r="C6" s="37" t="s">
        <v>21</v>
      </c>
      <c r="D6" s="37"/>
      <c r="E6" s="38">
        <f>SUMIF('Индивидуальная гонка'!$E:$E,"="&amp;C6,'Индивидуальная гонка'!$O:$O)</f>
        <v>188</v>
      </c>
      <c r="F6" s="38"/>
    </row>
    <row r="7" spans="2:6" ht="15">
      <c r="B7" s="36">
        <v>2</v>
      </c>
      <c r="C7" s="39" t="s">
        <v>25</v>
      </c>
      <c r="D7" s="39"/>
      <c r="E7" s="38">
        <f>SUMIF('Индивидуальная гонка'!$E:$E,"="&amp;C7,'Индивидуальная гонка'!$O:$O)</f>
        <v>140</v>
      </c>
      <c r="F7" s="38"/>
    </row>
    <row r="8" spans="2:6" ht="15">
      <c r="B8" s="36">
        <v>3</v>
      </c>
      <c r="C8" s="37" t="s">
        <v>33</v>
      </c>
      <c r="D8" s="37"/>
      <c r="E8" s="38">
        <f>SUMIF('Индивидуальная гонка'!$E:$E,"="&amp;C8,'Индивидуальная гонка'!$O:$O)</f>
        <v>129</v>
      </c>
      <c r="F8" s="38"/>
    </row>
    <row r="9" spans="2:6" ht="15">
      <c r="B9" s="36">
        <v>4</v>
      </c>
      <c r="C9" s="37" t="s">
        <v>109</v>
      </c>
      <c r="D9" s="37"/>
      <c r="E9" s="38">
        <f>SUMIF('Индивидуальная гонка'!$E:$E,"="&amp;C9,'Индивидуальная гонка'!$O:$O)</f>
        <v>122</v>
      </c>
      <c r="F9" s="38"/>
    </row>
    <row r="10" spans="2:6" ht="15">
      <c r="B10" s="36">
        <v>5</v>
      </c>
      <c r="C10" s="37" t="s">
        <v>55</v>
      </c>
      <c r="D10" s="37"/>
      <c r="E10" s="38">
        <f>SUMIF('Индивидуальная гонка'!$E:$E,"="&amp;C10,'Индивидуальная гонка'!$O:$O)</f>
        <v>70</v>
      </c>
      <c r="F10" s="38"/>
    </row>
    <row r="11" spans="2:6" ht="15">
      <c r="B11" s="36">
        <v>6</v>
      </c>
      <c r="C11" s="37" t="s">
        <v>37</v>
      </c>
      <c r="D11" s="37"/>
      <c r="E11" s="38">
        <f>SUMIF('Индивидуальная гонка'!$E:$E,"="&amp;C11,'Индивидуальная гонка'!$O:$O)</f>
        <v>53</v>
      </c>
      <c r="F11" s="38"/>
    </row>
    <row r="12" spans="2:6" ht="15">
      <c r="B12" s="36">
        <v>7</v>
      </c>
      <c r="C12" s="37" t="s">
        <v>41</v>
      </c>
      <c r="D12" s="37"/>
      <c r="E12" s="38">
        <f>SUMIF('Индивидуальная гонка'!$E:$E,"="&amp;C12,'Индивидуальная гонка'!$O:$O)</f>
        <v>40</v>
      </c>
      <c r="F12" s="38"/>
    </row>
    <row r="13" spans="2:6" ht="15">
      <c r="B13" s="36">
        <v>8</v>
      </c>
      <c r="C13" s="37" t="s">
        <v>66</v>
      </c>
      <c r="D13" s="37"/>
      <c r="E13" s="38">
        <f>SUMIF('Индивидуальная гонка'!$E:$E,"="&amp;C13,'Индивидуальная гонка'!$O:$O)</f>
        <v>29</v>
      </c>
      <c r="F13" s="38"/>
    </row>
    <row r="14" spans="2:6" ht="15">
      <c r="B14" s="36">
        <v>9</v>
      </c>
      <c r="C14" s="37" t="s">
        <v>51</v>
      </c>
      <c r="D14" s="37"/>
      <c r="E14" s="38">
        <f>SUMIF('Индивидуальная гонка'!$E:$E,"="&amp;C14,'Индивидуальная гонка'!$O:$O)</f>
        <v>24</v>
      </c>
      <c r="F14" s="38"/>
    </row>
    <row r="15" spans="2:6" ht="15">
      <c r="B15" s="36">
        <v>10</v>
      </c>
      <c r="C15" s="37" t="s">
        <v>62</v>
      </c>
      <c r="D15" s="37"/>
      <c r="E15" s="38">
        <f>SUMIF('Индивидуальная гонка'!$E:$E,"="&amp;C15,'Индивидуальная гонка'!$O:$O)</f>
        <v>23</v>
      </c>
      <c r="F15" s="38"/>
    </row>
    <row r="16" spans="2:6" ht="15">
      <c r="B16" s="36">
        <v>11</v>
      </c>
      <c r="C16" s="37" t="s">
        <v>91</v>
      </c>
      <c r="D16" s="37"/>
      <c r="E16" s="38">
        <f>SUMIF('Индивидуальная гонка'!$E:$E,"="&amp;C16,'Индивидуальная гонка'!$O:$O)</f>
        <v>20</v>
      </c>
      <c r="F16" s="38"/>
    </row>
    <row r="17" spans="2:6" ht="30" customHeight="1">
      <c r="B17" s="36">
        <v>12</v>
      </c>
      <c r="C17" s="37" t="s">
        <v>70</v>
      </c>
      <c r="D17" s="37"/>
      <c r="E17" s="38">
        <f>SUMIF('Индивидуальная гонка'!$E:$E,"="&amp;C17,'Индивидуальная гонка'!$O:$O)</f>
        <v>15</v>
      </c>
      <c r="F17" s="38"/>
    </row>
    <row r="18" spans="2:6" ht="15">
      <c r="B18" s="36">
        <v>13</v>
      </c>
      <c r="C18" s="37" t="s">
        <v>105</v>
      </c>
      <c r="D18" s="37"/>
      <c r="E18" s="38">
        <f>SUMIF('Индивидуальная гонка'!$E:$E,"="&amp;C18,'Индивидуальная гонка'!$O:$O)</f>
        <v>6</v>
      </c>
      <c r="F18" s="38"/>
    </row>
    <row r="19" spans="2:6" ht="15">
      <c r="B19" s="36">
        <v>14</v>
      </c>
      <c r="C19" s="37" t="s">
        <v>114</v>
      </c>
      <c r="D19" s="37"/>
      <c r="E19" s="38">
        <f>SUMIF('Индивидуальная гонка'!$E:$E,"="&amp;C19,'Индивидуальная гонка'!$O:$O)</f>
        <v>3</v>
      </c>
      <c r="F19" s="38"/>
    </row>
    <row r="20" spans="2:6" ht="15">
      <c r="B20" s="36">
        <v>15</v>
      </c>
      <c r="C20" s="37" t="s">
        <v>97</v>
      </c>
      <c r="D20" s="37"/>
      <c r="E20" s="38">
        <f>SUMIF('Индивидуальная гонка'!$E:$E,"="&amp;C20,'Индивидуальная гонка'!$O:$O)</f>
        <v>2</v>
      </c>
      <c r="F20" s="38"/>
    </row>
    <row r="21" spans="2:6" ht="15">
      <c r="B21" s="36">
        <v>15</v>
      </c>
      <c r="C21" s="37" t="s">
        <v>140</v>
      </c>
      <c r="D21" s="37"/>
      <c r="E21" s="38">
        <f>SUMIF('Индивидуальная гонка'!$E:$E,"="&amp;C21,'Индивидуальная гонка'!$O:$O)</f>
        <v>2</v>
      </c>
      <c r="F21" s="38"/>
    </row>
  </sheetData>
  <sheetProtection/>
  <mergeCells count="39">
    <mergeCell ref="C17:D17"/>
    <mergeCell ref="C18:D18"/>
    <mergeCell ref="C19:D19"/>
    <mergeCell ref="C20:D20"/>
    <mergeCell ref="C21:D21"/>
    <mergeCell ref="C11:D11"/>
    <mergeCell ref="C12:D12"/>
    <mergeCell ref="C13:D13"/>
    <mergeCell ref="C14:D14"/>
    <mergeCell ref="C15:D15"/>
    <mergeCell ref="C16:D16"/>
    <mergeCell ref="E18:F18"/>
    <mergeCell ref="E19:F19"/>
    <mergeCell ref="E20:F20"/>
    <mergeCell ref="E21:F21"/>
    <mergeCell ref="C5:D5"/>
    <mergeCell ref="C6:D6"/>
    <mergeCell ref="C7:D7"/>
    <mergeCell ref="C8:D8"/>
    <mergeCell ref="C9:D9"/>
    <mergeCell ref="C10:D10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A1:G1"/>
    <mergeCell ref="A2:G2"/>
    <mergeCell ref="A4:G4"/>
    <mergeCell ref="D3:G3"/>
    <mergeCell ref="A3:C3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1" sqref="A1:B1"/>
    </sheetView>
  </sheetViews>
  <sheetFormatPr defaultColWidth="9.00390625" defaultRowHeight="12.75"/>
  <sheetData>
    <row r="1" spans="1:2" ht="12.75">
      <c r="A1" s="16" t="s">
        <v>201</v>
      </c>
      <c r="B1" s="16" t="s">
        <v>202</v>
      </c>
    </row>
    <row r="2" spans="1:2" ht="12.75">
      <c r="A2">
        <v>1</v>
      </c>
      <c r="B2">
        <v>55</v>
      </c>
    </row>
    <row r="3" spans="1:2" ht="12.75">
      <c r="A3">
        <v>2</v>
      </c>
      <c r="B3">
        <v>49</v>
      </c>
    </row>
    <row r="4" spans="1:2" ht="12.75">
      <c r="A4">
        <v>3</v>
      </c>
      <c r="B4">
        <v>44</v>
      </c>
    </row>
    <row r="5" spans="1:2" ht="12.75">
      <c r="A5">
        <v>4</v>
      </c>
      <c r="B5">
        <v>39</v>
      </c>
    </row>
    <row r="6" spans="1:2" ht="12.75">
      <c r="A6">
        <v>5</v>
      </c>
      <c r="B6">
        <v>35</v>
      </c>
    </row>
    <row r="7" spans="1:2" ht="12.75">
      <c r="A7">
        <v>6</v>
      </c>
      <c r="B7">
        <v>31</v>
      </c>
    </row>
    <row r="8" spans="1:2" ht="12.75">
      <c r="A8">
        <v>7</v>
      </c>
      <c r="B8">
        <v>27</v>
      </c>
    </row>
    <row r="9" spans="1:2" ht="12.75">
      <c r="A9">
        <v>8</v>
      </c>
      <c r="B9">
        <v>24</v>
      </c>
    </row>
    <row r="10" spans="1:2" ht="12.75">
      <c r="A10">
        <v>9</v>
      </c>
      <c r="B10">
        <v>21</v>
      </c>
    </row>
    <row r="11" spans="1:2" ht="12.75">
      <c r="A11">
        <v>10</v>
      </c>
      <c r="B11">
        <v>18</v>
      </c>
    </row>
    <row r="12" spans="1:2" ht="12.75">
      <c r="A12">
        <v>11</v>
      </c>
      <c r="B12">
        <v>15</v>
      </c>
    </row>
    <row r="13" spans="1:2" ht="12.75">
      <c r="A13">
        <v>12</v>
      </c>
      <c r="B13">
        <v>13</v>
      </c>
    </row>
    <row r="14" spans="1:2" ht="12.75">
      <c r="A14">
        <v>13</v>
      </c>
      <c r="B14">
        <v>11</v>
      </c>
    </row>
    <row r="15" spans="1:2" ht="12.75">
      <c r="A15">
        <v>14</v>
      </c>
      <c r="B15">
        <v>9</v>
      </c>
    </row>
    <row r="16" spans="1:2" ht="12.75">
      <c r="A16">
        <v>15</v>
      </c>
      <c r="B16">
        <v>7</v>
      </c>
    </row>
    <row r="17" spans="1:2" ht="12.75">
      <c r="A17">
        <v>16</v>
      </c>
      <c r="B17">
        <v>5</v>
      </c>
    </row>
    <row r="18" spans="1:2" ht="12.75">
      <c r="A18">
        <v>17</v>
      </c>
      <c r="B18">
        <v>4</v>
      </c>
    </row>
    <row r="19" spans="1:2" ht="12.75">
      <c r="A19">
        <v>18</v>
      </c>
      <c r="B19">
        <v>3</v>
      </c>
    </row>
    <row r="20" spans="1:2" ht="12.75">
      <c r="A20">
        <v>19</v>
      </c>
      <c r="B20">
        <v>2</v>
      </c>
    </row>
    <row r="21" spans="1:2" ht="12.75">
      <c r="A21">
        <v>20</v>
      </c>
      <c r="B21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Someone</dc:creator>
  <cp:keywords/>
  <dc:description/>
  <cp:lastModifiedBy>User</cp:lastModifiedBy>
  <cp:lastPrinted>2011-08-05T04:28:40Z</cp:lastPrinted>
  <dcterms:created xsi:type="dcterms:W3CDTF">2011-08-04T07:46:38Z</dcterms:created>
  <dcterms:modified xsi:type="dcterms:W3CDTF">2011-08-05T04:30:06Z</dcterms:modified>
  <cp:category/>
  <cp:version/>
  <cp:contentType/>
  <cp:contentStatus/>
</cp:coreProperties>
</file>