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975" activeTab="2"/>
  </bookViews>
  <sheets>
    <sheet name="Командная гонка" sheetId="1" r:id="rId1"/>
    <sheet name="Индивидуальная гонка" sheetId="2" r:id="rId2"/>
    <sheet name="Комплексный зачет" sheetId="3" r:id="rId3"/>
    <sheet name="Очки" sheetId="4" r:id="rId4"/>
  </sheets>
  <definedNames>
    <definedName name="_xlnm.Print_Area" localSheetId="2">'Комплексный зачет'!$A$1:$E$25</definedName>
  </definedNames>
  <calcPr fullCalcOnLoad="1" refMode="R1C1"/>
</workbook>
</file>

<file path=xl/sharedStrings.xml><?xml version="1.0" encoding="utf-8"?>
<sst xmlns="http://schemas.openxmlformats.org/spreadsheetml/2006/main" count="1153" uniqueCount="545">
  <si>
    <t>Финальные соревнования V летней Спартакиады учащихся России по гребному слалому 2011 года</t>
  </si>
  <si>
    <t>3-7 августа 2011 года</t>
  </si>
  <si>
    <t>Индивидуальная гонка</t>
  </si>
  <si>
    <t>ПРОТОКОЛ РЕЗУЛЬТАТОВ</t>
  </si>
  <si>
    <t>М.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</si>
  <si>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</si>
  <si>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</si>
  <si>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</si>
  <si>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</si>
  <si>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</si>
  <si>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</si>
  <si>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</si>
  <si>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</si>
  <si>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</si>
  <si>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</si>
  <si>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</si>
  <si>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</si>
  <si>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</si>
  <si>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Губенко Никита</t>
  </si>
  <si>
    <t>кмс</t>
  </si>
  <si>
    <t>Свердл. обл.</t>
  </si>
  <si>
    <t>МОУ ДОД ДЮСШ "Высокогорец"</t>
  </si>
  <si>
    <t>Гвоздева О.В., Касимов А.Ю.</t>
  </si>
  <si>
    <t>Шабанов Максим</t>
  </si>
  <si>
    <t>Москва</t>
  </si>
  <si>
    <t>ДЮСШ "Спартак"</t>
  </si>
  <si>
    <t>Казанцев И.В., Конова Е.С.</t>
  </si>
  <si>
    <t>Непогодин Александр</t>
  </si>
  <si>
    <t>ГУМО "ЦЛВС", ГУОР г. Бронницы</t>
  </si>
  <si>
    <t>Ю.В.Слотина, Л.Ю. Рябиков, М.М.Непогодин</t>
  </si>
  <si>
    <t>Камешков Владимир</t>
  </si>
  <si>
    <t>Овчинников Александр</t>
  </si>
  <si>
    <t>Пермский кр.</t>
  </si>
  <si>
    <t>МОУ ДОД ДЮСШОР №6, ГУОР г. Бронницы</t>
  </si>
  <si>
    <t>Распутина Е.В., Ю.В. Слотина, Л.Ю. Рябиков</t>
  </si>
  <si>
    <t>Сеткин Артём</t>
  </si>
  <si>
    <t>респ. Алтай</t>
  </si>
  <si>
    <t>СДЮШОР, СДЮТур</t>
  </si>
  <si>
    <t>Меновщиков Л.В., Вожаков С.А., Козлов Н.А., Милехи</t>
  </si>
  <si>
    <t>Ноговицин Вячеслав</t>
  </si>
  <si>
    <t>Тюменск. обл.</t>
  </si>
  <si>
    <t>ОСДЮШОР, СДЮСШОР №2</t>
  </si>
  <si>
    <t>Токмаков С.А.</t>
  </si>
  <si>
    <t>Инкин Никита</t>
  </si>
  <si>
    <t>МГФСО, ГОУ ДТДиМ</t>
  </si>
  <si>
    <t>Тезиков А.Н.</t>
  </si>
  <si>
    <t>Легин Денис</t>
  </si>
  <si>
    <t>МОУ ДОД ГорСЮТур "Полюс"</t>
  </si>
  <si>
    <t>Гвоздева О.В., Салтанов С.В.</t>
  </si>
  <si>
    <t>Казанцев Никита</t>
  </si>
  <si>
    <t>ХМАО-ЮГРА</t>
  </si>
  <si>
    <t>ЦСП СКЮ, МАОУ ДОД СДЮСШОР г. Нижневартовск</t>
  </si>
  <si>
    <t>Игнатов Э.В., Балашов Е.А.</t>
  </si>
  <si>
    <t>Михайлов Максим</t>
  </si>
  <si>
    <t>С.-Петерб.</t>
  </si>
  <si>
    <t>ШВСМ по ВВС, "Олимп", "каякер.ру"</t>
  </si>
  <si>
    <t>Герций С.Е., Вишняков И.А.</t>
  </si>
  <si>
    <t>Маймистов Сергей</t>
  </si>
  <si>
    <t>ШВСМ по ВВС</t>
  </si>
  <si>
    <t>Леонов М.О.</t>
  </si>
  <si>
    <t>Жеба Павел</t>
  </si>
  <si>
    <t>Красноярск. кр.</t>
  </si>
  <si>
    <t>КУТОР, СДЮСШОР "Здоровый мир", "Абатак"</t>
  </si>
  <si>
    <t>Козырева Т.А.</t>
  </si>
  <si>
    <t>Ибрагимов Равиль</t>
  </si>
  <si>
    <t>респ. Башкортостан</t>
  </si>
  <si>
    <t>СДЮСШ по гребле</t>
  </si>
  <si>
    <t>Егорова В.П., Волков Н.С.</t>
  </si>
  <si>
    <t>Икаев Хазби</t>
  </si>
  <si>
    <t>Северная Осетия (Алания)</t>
  </si>
  <si>
    <t>г. Владикавказ</t>
  </si>
  <si>
    <t>Шхорбати В.С.</t>
  </si>
  <si>
    <t>Елканов Георгий</t>
  </si>
  <si>
    <t>Колчаков Рамазан</t>
  </si>
  <si>
    <t>БУ ЦСПСКЮ, МАОУ ДОД СДЮСШОР, г. Нижневартовск</t>
  </si>
  <si>
    <t>Гурциев Марат</t>
  </si>
  <si>
    <t>Цховребов С.</t>
  </si>
  <si>
    <t>Хамищенко Денис</t>
  </si>
  <si>
    <t>СДЮСШОР "Здоровый мир", "Ермак"</t>
  </si>
  <si>
    <t>Грызлова Н.Б.</t>
  </si>
  <si>
    <t>Зотов Иван</t>
  </si>
  <si>
    <t>МАОУ ДОД ДЮСШОР по гребным видам спорта</t>
  </si>
  <si>
    <t>Распутина Е.В.</t>
  </si>
  <si>
    <t>Тищенко Дмитрий</t>
  </si>
  <si>
    <t>СДЮШОР</t>
  </si>
  <si>
    <t>Вожаков С.А.</t>
  </si>
  <si>
    <t>Шарый Александр</t>
  </si>
  <si>
    <t>Шайдуров Илья</t>
  </si>
  <si>
    <t>н/ст.</t>
  </si>
  <si>
    <t>Шестаков Никита</t>
  </si>
  <si>
    <t>Архангельская обл.</t>
  </si>
  <si>
    <t>МОУ ДОД ДЮСШ №3, г. Архангельск</t>
  </si>
  <si>
    <t>Амосова Е.А., Меньшенин В.Л.</t>
  </si>
  <si>
    <t>Вторыгин Сергей</t>
  </si>
  <si>
    <t>Иванов Михаил</t>
  </si>
  <si>
    <t>Вьюгин Илья</t>
  </si>
  <si>
    <t>Ярославская обл.</t>
  </si>
  <si>
    <t>СДЮСШОР №6, Клуб "Рассвет"</t>
  </si>
  <si>
    <t>Соколов Ю.С., Шахова В.М.</t>
  </si>
  <si>
    <t>Лазарев Александр</t>
  </si>
  <si>
    <t>МГФСО, "Дети белой воды"</t>
  </si>
  <si>
    <t>Платонова Е.Н.</t>
  </si>
  <si>
    <t>Федоров Евгений</t>
  </si>
  <si>
    <t>Дреев Андрей</t>
  </si>
  <si>
    <t>Хабаровский край</t>
  </si>
  <si>
    <t>АНО "Грань"</t>
  </si>
  <si>
    <t>Коновалова И.Ю., Непогодин М.М.</t>
  </si>
  <si>
    <t>Михайлов Игорь</t>
  </si>
  <si>
    <t>Московская обл.</t>
  </si>
  <si>
    <t>г. Раменское, РКТ</t>
  </si>
  <si>
    <t>И.Б.Михайлов</t>
  </si>
  <si>
    <t>Плеханов Матвей</t>
  </si>
  <si>
    <t>Анвартдинов Владимир</t>
  </si>
  <si>
    <t>Челябинская обл.</t>
  </si>
  <si>
    <t>СТК "Тайфун"</t>
  </si>
  <si>
    <t>Волошин А.Н.</t>
  </si>
  <si>
    <t>Трухин Владислав</t>
  </si>
  <si>
    <t>МАОУ ДОД СДЮСШОР №2</t>
  </si>
  <si>
    <t>Токмаков С.А., Конради А.В.</t>
  </si>
  <si>
    <t>Штин Артем</t>
  </si>
  <si>
    <t>ТК "Пилигрим", Комсомольск-на-Амуре</t>
  </si>
  <si>
    <t>Пугачев А.А.</t>
  </si>
  <si>
    <t>Савин Николай</t>
  </si>
  <si>
    <t>Нигматулин Максим</t>
  </si>
  <si>
    <t>МАОУ ДОД СДЮСШОР, БУ ХМАО-Югры "ЦСПСКЮ"</t>
  </si>
  <si>
    <t>Галанин Алексей</t>
  </si>
  <si>
    <t>2ю</t>
  </si>
  <si>
    <t>Балакирев Александр</t>
  </si>
  <si>
    <t>СДЮСШОР Спутник, Абатак</t>
  </si>
  <si>
    <t>Козырева Т.А., Мухгалеев Ю.В.</t>
  </si>
  <si>
    <t>Ляшенко Виктор</t>
  </si>
  <si>
    <t>Непогодин М.М.</t>
  </si>
  <si>
    <t>Майоров Евгений</t>
  </si>
  <si>
    <t>Шклярук Николай</t>
  </si>
  <si>
    <t>Ахметов Егор</t>
  </si>
  <si>
    <t>Казаков Дмитрий</t>
  </si>
  <si>
    <t>1ю</t>
  </si>
  <si>
    <t>Смирнов А.А.</t>
  </si>
  <si>
    <t>МГФСО</t>
  </si>
  <si>
    <t>Ростовск. обл.</t>
  </si>
  <si>
    <t>СДЮСШОР-29</t>
  </si>
  <si>
    <t>Кобзева Н.В.</t>
  </si>
  <si>
    <t>Макаров Л.Ю., Поляев Л.Н.</t>
  </si>
  <si>
    <t>ГУОР г. Бронницы, СДЮШОР №29, ГУМО "ЦЛВС"</t>
  </si>
  <si>
    <t>МАОУ ДОД ДЮСШОР по гребным видам спорта, ГУОР г. Бронницы</t>
  </si>
  <si>
    <t>КУТОР, СДЮСШОР "Здоровый мир", "Ермак"</t>
  </si>
  <si>
    <t>Владикавказ</t>
  </si>
  <si>
    <t>"ЦСП СКЮ", ЦП "Дельфин" г. Сургут</t>
  </si>
  <si>
    <t>Кулагин С.А.</t>
  </si>
  <si>
    <t>Амосова Е.А., Меньшинин В.Л.</t>
  </si>
  <si>
    <t>СДЮСШОР "Здоровый мир", Абатак</t>
  </si>
  <si>
    <t>ОСДЮСШОР, СДЮСШОР №2</t>
  </si>
  <si>
    <t>Категория С-1м</t>
  </si>
  <si>
    <t>Снегирев Юрий</t>
  </si>
  <si>
    <t>МОУ ДОД ГорСЮТур, МОУ ДОД ДЮСШ "Высокогорец"</t>
  </si>
  <si>
    <t>ГУОР г. Бронницы, ЦСАМ «Грань», ГУМО "ЦЛВС"</t>
  </si>
  <si>
    <t>Смирнов Павел</t>
  </si>
  <si>
    <t>Азанов Дмитрий</t>
  </si>
  <si>
    <t>Распутина Е.В., Слотина Ю.В., Рябиков Л.Ю.</t>
  </si>
  <si>
    <t>Богданов Артём</t>
  </si>
  <si>
    <t>Попов Алексей</t>
  </si>
  <si>
    <t>Ю.В.Слотина, Л.Ю.Рябиков, Н.В.Кобзева</t>
  </si>
  <si>
    <t>Ковальков Павел</t>
  </si>
  <si>
    <t>СДЮСШОР по гребле и стрельбе пулевой, ГОУ ДОДСН МГСФО</t>
  </si>
  <si>
    <t>Иванов Пётр</t>
  </si>
  <si>
    <t>МОУ ДОД горСЮТур "Полюс"</t>
  </si>
  <si>
    <t>Гвоздева О.В.  Касимов А.Ю.</t>
  </si>
  <si>
    <t>Гильдебрант Илья</t>
  </si>
  <si>
    <t>"Белая вода"</t>
  </si>
  <si>
    <t>Герасимов Иван</t>
  </si>
  <si>
    <t>Штабкин В.Д.</t>
  </si>
  <si>
    <t>Баранов Николай</t>
  </si>
  <si>
    <t>Малышев Роман</t>
  </si>
  <si>
    <t>Войналович Вадим</t>
  </si>
  <si>
    <t>Гвоздев Олег</t>
  </si>
  <si>
    <t>Касимов А.Ю., Салтанов С.В.</t>
  </si>
  <si>
    <t>Говер Егор</t>
  </si>
  <si>
    <t>ГУОР г. Бронницы, МОУ ДОД СДЮШОР №6</t>
  </si>
  <si>
    <t>Ю.В.Слотина, Л.Ю.Рябиков, Е.В.Распутина</t>
  </si>
  <si>
    <t>Сирия Вячеслав</t>
  </si>
  <si>
    <t>Свиридов Евгений</t>
  </si>
  <si>
    <t>Милехин С.Ф.</t>
  </si>
  <si>
    <t>Алейников Владислав</t>
  </si>
  <si>
    <t>Анисимов Дмитрий</t>
  </si>
  <si>
    <t>Маняхина М.А.</t>
  </si>
  <si>
    <t>Сазонов Матвей</t>
  </si>
  <si>
    <t>Степанов Роман</t>
  </si>
  <si>
    <t>ДЮСШ по гребле</t>
  </si>
  <si>
    <t>Шаматонов Павел</t>
  </si>
  <si>
    <t>Стуканов Максим</t>
  </si>
  <si>
    <t>Центр "Грань", Хабаровск</t>
  </si>
  <si>
    <t>Смирнов Михаил</t>
  </si>
  <si>
    <t>Копалин Алексей</t>
  </si>
  <si>
    <t>Казаков Матвей</t>
  </si>
  <si>
    <t>Балашенко Константин</t>
  </si>
  <si>
    <t>Центр "Грань"</t>
  </si>
  <si>
    <t>Агафонов Иван</t>
  </si>
  <si>
    <t>Войналович Евгений</t>
  </si>
  <si>
    <t>Рудяшкин Сергей</t>
  </si>
  <si>
    <t>Гогичаев Георгий</t>
  </si>
  <si>
    <t>Место</t>
  </si>
  <si>
    <t>Очки</t>
  </si>
  <si>
    <t>Регион</t>
  </si>
  <si>
    <t>Очки Инд</t>
  </si>
  <si>
    <t>Комплексный зачет</t>
  </si>
  <si>
    <t>дискв.</t>
  </si>
  <si>
    <t>Категория С-2м</t>
  </si>
  <si>
    <t>Ковальков Павел
Богданов Артём</t>
  </si>
  <si>
    <t>1994
1995</t>
  </si>
  <si>
    <t>мс
кмс</t>
  </si>
  <si>
    <t>Азанов Дмитрий
Говер Егор</t>
  </si>
  <si>
    <t>1995
1994</t>
  </si>
  <si>
    <t>кмс
кмс</t>
  </si>
  <si>
    <t>МОУ ДОД СДЮШОР №6, ГУОР г. Бронницы</t>
  </si>
  <si>
    <t>Ю.В.Слотина, Е.В.Распутина, Л.Ю. Рябиков</t>
  </si>
  <si>
    <t>Иванов Пётр
Снегирёв Юрий</t>
  </si>
  <si>
    <t>Попов Алексей
Войналович Вадим</t>
  </si>
  <si>
    <t>1995
1995</t>
  </si>
  <si>
    <t>Ю.В.Слотина, Н.В.Кобзева, Рябиков Л.Ю.</t>
  </si>
  <si>
    <t>Степанов Роман
Шайдуров Илья</t>
  </si>
  <si>
    <t>1994
1994</t>
  </si>
  <si>
    <t>Губенко Никита
Камешков Владимир</t>
  </si>
  <si>
    <t>Гоголев Дмитрий
Максимов Виталий</t>
  </si>
  <si>
    <t>1996
1995</t>
  </si>
  <si>
    <t>1
1</t>
  </si>
  <si>
    <t>ДОУ ДОД ГорСЮТур</t>
  </si>
  <si>
    <t>Салтанов С.В., Гвоздева О.В.</t>
  </si>
  <si>
    <t>Сирия Вячеслав
Башмаков Александр</t>
  </si>
  <si>
    <t>1996
1996</t>
  </si>
  <si>
    <t>Хамищенко Денис
Малышев Роман</t>
  </si>
  <si>
    <t>1994
1996</t>
  </si>
  <si>
    <t>1
2</t>
  </si>
  <si>
    <t>СДЮСШОР "Здоровый мир", КУТОР, Ермак</t>
  </si>
  <si>
    <t>Козырева Т.А., Грызлова Н.Б.</t>
  </si>
  <si>
    <t>Кабанов Алексей
Романов Дмитрий</t>
  </si>
  <si>
    <t>Маняхина М.</t>
  </si>
  <si>
    <t>Овчинников Александр
Плеханов Матвей</t>
  </si>
  <si>
    <t>кмс
2</t>
  </si>
  <si>
    <t>Лопухов Сергей
Папуш Павел</t>
  </si>
  <si>
    <t>1
кмс</t>
  </si>
  <si>
    <t>Штабкин В.Д., Папуш С.П.</t>
  </si>
  <si>
    <t>Ромм Павел
Герасимов Иван</t>
  </si>
  <si>
    <t>кмс
1</t>
  </si>
  <si>
    <t>ДЮСШ "Спартак", МГФСО, ЭШВСМ Хлебниково</t>
  </si>
  <si>
    <t>Казанцев И.В., Конова Е.С.,  Штабкин В.Д.</t>
  </si>
  <si>
    <t>Нигматулин Максим
Нигматулин Михаил</t>
  </si>
  <si>
    <t>1996
1997</t>
  </si>
  <si>
    <t>Манзик Максим
Сафин  Эдуард</t>
  </si>
  <si>
    <t>Шклярук Николай
Михайлов Игорь</t>
  </si>
  <si>
    <t>Старцев Владимир
Савин Николай</t>
  </si>
  <si>
    <t>Непогодин Александр
Сливкин Алексей</t>
  </si>
  <si>
    <t>1995
1997</t>
  </si>
  <si>
    <t>кмс
3</t>
  </si>
  <si>
    <t>ГУМО "ЦЛВС", ГУОР г. Бронницы, г. Раменское, РКТ</t>
  </si>
  <si>
    <t>Ю.В.Слотина, Л.Ю. Рябиков, М.М.Непогодин, И.Б. Мих</t>
  </si>
  <si>
    <t>Жеба Павел
Балакирев Александр</t>
  </si>
  <si>
    <t>1
3</t>
  </si>
  <si>
    <t>СДЮСШОР "Здоровый мир", СДЮСШОР "Спутник", КУТОР, Абатак</t>
  </si>
  <si>
    <t>Свиридов Евгений
Дегтярев Андрей</t>
  </si>
  <si>
    <t>1994
1997</t>
  </si>
  <si>
    <t>СДЮТур, СДЮШОР</t>
  </si>
  <si>
    <t>Майоров Евгений
Тищенко Дмитрий</t>
  </si>
  <si>
    <t>2
2</t>
  </si>
  <si>
    <t>СДЮТур</t>
  </si>
  <si>
    <t>Ноговицин Вячеслав
Шаматонов Павел</t>
  </si>
  <si>
    <t>1995
1996</t>
  </si>
  <si>
    <t>Агафонов Иван
Гильдебрант Илья</t>
  </si>
  <si>
    <t>1997
1994</t>
  </si>
  <si>
    <t>3
1</t>
  </si>
  <si>
    <t>МОУ ДОД ДЮСШ №3</t>
  </si>
  <si>
    <t>Стуканов Максим
Дреев Андрей</t>
  </si>
  <si>
    <t>3
2</t>
  </si>
  <si>
    <t>Хабаровск, ЦСАМ "Грань"</t>
  </si>
  <si>
    <t>Трухин Владислав
Шарый Александр</t>
  </si>
  <si>
    <t>2
1</t>
  </si>
  <si>
    <t>МАОУ ДОД СДЮСШОР №2, ОСДЮШОР</t>
  </si>
  <si>
    <t>Зотов Иван
Матвеев Матвей</t>
  </si>
  <si>
    <t>Казанцев Никита
Колчаков Рамазан</t>
  </si>
  <si>
    <t>Павлов Владислав
Смирнов Михаил</t>
  </si>
  <si>
    <t>3
3</t>
  </si>
  <si>
    <t>СДЮСШОР "Спутник", "Абатак"</t>
  </si>
  <si>
    <t>Ибрагимов Равиль
Гатауллин Альберт</t>
  </si>
  <si>
    <t>Сеткин Артем
Кочеев Михаил</t>
  </si>
  <si>
    <t>Штин Артем
Тикачев Владислав</t>
  </si>
  <si>
    <t>ТК "Пилигрим", АНО "Грань"</t>
  </si>
  <si>
    <t>Пугачев А.А., Непогодин М.М.</t>
  </si>
  <si>
    <t>Чибисов Виктор
Туманов Кирилл</t>
  </si>
  <si>
    <t>Вишняков И.А., Иванова Н.С.</t>
  </si>
  <si>
    <t>Балашенко Константин
Ляшенко Виктор</t>
  </si>
  <si>
    <t>АНО "Грань", г. Хабаровск</t>
  </si>
  <si>
    <t>Войналович Евгений
Рудяшкин Сергей</t>
  </si>
  <si>
    <t>1997
1997</t>
  </si>
  <si>
    <t>Анвартдинов Владимир
Ахметов Егор</t>
  </si>
  <si>
    <t>Категория К-1ж</t>
  </si>
  <si>
    <t>Горохова Полина</t>
  </si>
  <si>
    <t>Слотина Ю.В., Распутина Е.В., Рябиков Л.Ю.</t>
  </si>
  <si>
    <t>Гребенек Светлана</t>
  </si>
  <si>
    <t>ШВСМ по ВВС, "Олимп", "Каякер.ру"</t>
  </si>
  <si>
    <t>Герций С.Е., Вишняков И.</t>
  </si>
  <si>
    <t>Смирнова Полина</t>
  </si>
  <si>
    <t>Ларионова Ксения</t>
  </si>
  <si>
    <t>ФГУ ЦСП Архангельской обл.</t>
  </si>
  <si>
    <t>Никольская Мария</t>
  </si>
  <si>
    <t>Деревянко Наталья</t>
  </si>
  <si>
    <t>Попыхова Наталья</t>
  </si>
  <si>
    <t>Ярошевский Е.В.</t>
  </si>
  <si>
    <t>Середенко Анастасия</t>
  </si>
  <si>
    <t>Жданова Галина</t>
  </si>
  <si>
    <t>МОУ ДОД "ДДТ", п. Североонежск</t>
  </si>
  <si>
    <t>Аксёнов В.И.</t>
  </si>
  <si>
    <t>Волынская Лолита</t>
  </si>
  <si>
    <t>Комарь Арина</t>
  </si>
  <si>
    <t>ДЮСШ №28</t>
  </si>
  <si>
    <t>Федоров М.В.</t>
  </si>
  <si>
    <t>Бедоева Арина</t>
  </si>
  <si>
    <t>Григорьева Татьяна</t>
  </si>
  <si>
    <t>Власова Ксения</t>
  </si>
  <si>
    <t>Канцлер Анастасия</t>
  </si>
  <si>
    <t>Орел Анастасия</t>
  </si>
  <si>
    <t>Ганиева Розалия</t>
  </si>
  <si>
    <t>Банишева Дарья</t>
  </si>
  <si>
    <t>СДЮШОР №6, Клуб Рассвет</t>
  </si>
  <si>
    <t>Крылова Ксения</t>
  </si>
  <si>
    <t>ФГОУ ЦПО ГУОР г. Бронницы, г. Королев</t>
  </si>
  <si>
    <t>Чувилова Екатерина</t>
  </si>
  <si>
    <t>Роскошная Ксения</t>
  </si>
  <si>
    <t>Павловская Екатерина</t>
  </si>
  <si>
    <t>Семенцова Мария</t>
  </si>
  <si>
    <t>Плотникова Анна</t>
  </si>
  <si>
    <t>СДЮСШОР №2</t>
  </si>
  <si>
    <t>Правдина Дарья</t>
  </si>
  <si>
    <t>Рудакова Виталия</t>
  </si>
  <si>
    <t>МОУ ДОД ДЮСШОР №6</t>
  </si>
  <si>
    <t>Скрябина Дана</t>
  </si>
  <si>
    <t>Краскова Арина</t>
  </si>
  <si>
    <t>Латкина Светлана</t>
  </si>
  <si>
    <t>МОУ ДОД горСЮТур</t>
  </si>
  <si>
    <t>Черных М.С., Дьячков С.В.</t>
  </si>
  <si>
    <t>Черных Дарья</t>
  </si>
  <si>
    <t>МОУ ДОД ГорСЮТур</t>
  </si>
  <si>
    <t>Проценко Екатерина</t>
  </si>
  <si>
    <t>СДЮСШОР № 2</t>
  </si>
  <si>
    <t>Арапова Дарья</t>
  </si>
  <si>
    <t>Евстропова Валерия</t>
  </si>
  <si>
    <t>Командная гонка</t>
  </si>
  <si>
    <t>Губенко Никита
Камешков Владимир
Легин Денис</t>
  </si>
  <si>
    <t>1994
1994
1995</t>
  </si>
  <si>
    <t>кмс
кмс
1</t>
  </si>
  <si>
    <t>МОУ ДОД ДЮСШ "Высокогорец"
МОУ ДОД ДЮСШ "Высокогорец"
МОУ ДОД ГорСЮТур "Полюс"</t>
  </si>
  <si>
    <t>Гвоздева О.В., Касимов А.Ю.
Гвоздева О.В., Касимов А.Ю.
Гвоздева О.В., Салтанов С.В.</t>
  </si>
  <si>
    <t>Шабанов Максим
Инкин Никита
Лазарев Александр</t>
  </si>
  <si>
    <t>1994
1997
1996</t>
  </si>
  <si>
    <t>кмс
1
1</t>
  </si>
  <si>
    <t>ДЮСШ "Спартак"
МГФСО, ГОУ ДТДиМ
МГФСО, "Дети белой воды"</t>
  </si>
  <si>
    <t>Казанцев И.В., Конова Е.С.
Тезиков А.Н.
Платонова Е.Н.</t>
  </si>
  <si>
    <t>Жеба Павел
Хамищенко Денис
Балакирев Александр</t>
  </si>
  <si>
    <t>1995
1994
1994</t>
  </si>
  <si>
    <t>1
1
3</t>
  </si>
  <si>
    <t>КУТОР, СДЮСШОР "Здоровый мир", "Абатак"
СДЮСШОР "Здоровый мир", "Ермак"
СДЮСШОР Спутник, Абатак</t>
  </si>
  <si>
    <t>Козырева Т.А.
Грызлова Н.Б.
Козырева Т.А., Мухгалеев Ю.В.</t>
  </si>
  <si>
    <t>Икаев Хазби
Елканов Георгий
Гурциев Марат</t>
  </si>
  <si>
    <t>1994
1994
1994</t>
  </si>
  <si>
    <t>1
1
1</t>
  </si>
  <si>
    <t>г. Владикавказ
г. Владикавказ
г. Владикавказ</t>
  </si>
  <si>
    <t>Шхорбати В.С.
Шхорбати В.С.
Цховребов С.</t>
  </si>
  <si>
    <t>Михайлов Максим
Маймистов Сергей
Иванов Михаил</t>
  </si>
  <si>
    <t>1994
1997
1997</t>
  </si>
  <si>
    <t>ШВСМ по ВВС, "Олимп", "каякер.ру"
ШВСМ по ВВС
ШВСМ по ВВС</t>
  </si>
  <si>
    <t>Герций С.Е., Вишняков И.А.
Леонов М.О.
Леонов М.О.</t>
  </si>
  <si>
    <t>Овчинников Александр
Зотов Иван
Плеханов Матвей</t>
  </si>
  <si>
    <t>1994
1995
1997</t>
  </si>
  <si>
    <t>кмс
1
2</t>
  </si>
  <si>
    <t>МОУ ДОД ДЮСШОР №6, ГУОР г. Бронницы
МАОУ ДОД ДЮСШОР по гребным видам спорта
МАОУ ДОД ДЮСШОР по гребным видам спорта</t>
  </si>
  <si>
    <t xml:space="preserve">Распутина Е.В., Ю.В. Слотина, Л.Ю. Рябиков
Распутина Е.В.
</t>
  </si>
  <si>
    <t>Ноговицин Вячеслав
Шарый Александр
Трухин Владислав</t>
  </si>
  <si>
    <t>1995
1996
1995</t>
  </si>
  <si>
    <t>ОСДЮШОР, СДЮСШОР №2
ОСДЮШОР, СДЮСШОР №2
МАОУ ДОД СДЮСШОР №2</t>
  </si>
  <si>
    <t>Токмаков С.А.
Токмаков С.А.
Токмаков С.А., Конради А.В.</t>
  </si>
  <si>
    <t>Непогодин Александр
Михайлов Игорь
Шклярук Николай</t>
  </si>
  <si>
    <t>1995
1995
1995</t>
  </si>
  <si>
    <t>ГУМО "ЦЛВС", ГУОР г. Бронницы
г. Раменское, РКТ
г. Раменское, РКТ</t>
  </si>
  <si>
    <t>Ю.В.Слотина, Л.Ю. Рябиков, М.М.Непогодин
И.Б.Михайлов
И.Б.Михайлов</t>
  </si>
  <si>
    <t>Шестаков Никита
Вторыгин Сергей
Федоров Евгений</t>
  </si>
  <si>
    <t>1995
1995
1994</t>
  </si>
  <si>
    <t>1
1
2</t>
  </si>
  <si>
    <t>МОУ ДОД ДЮСШ №3, г. Архангельск
МОУ ДОД ДЮСШ №3, г. Архангельск
МОУ ДОД ДЮСШ №3, г. Архангельск</t>
  </si>
  <si>
    <t>Амосова Е.А., Меньшенин В.Л.
Амосова Е.А., Меньшенин В.Л.
Амосова Е.А., Меньшенин В.Л.</t>
  </si>
  <si>
    <t>Сеткин Артём
Тищенко Дмитрий
Майоров Евгений</t>
  </si>
  <si>
    <t>1994
1995
1995</t>
  </si>
  <si>
    <t>кмс
1
3</t>
  </si>
  <si>
    <t>СДЮШОР, СДЮТур
СДЮШОР
СДЮШОР</t>
  </si>
  <si>
    <t xml:space="preserve">Меновщиков Л.В., Вожаков С.А., Козлов Н.А., Милехи
Вожаков С.А.
</t>
  </si>
  <si>
    <t>Ибрагимов Равиль
Шайдуров Илья
Савин Николай</t>
  </si>
  <si>
    <t>1
кмс
1</t>
  </si>
  <si>
    <t>СДЮСШ по гребле
СДЮСШ по гребле
СДЮСШ по гребле</t>
  </si>
  <si>
    <t xml:space="preserve">Егорова В.П., Волков Н.С.
</t>
  </si>
  <si>
    <t>Дреев Андрей
Штин Артем
Ляшенко Виктор</t>
  </si>
  <si>
    <t>1995
1994
1996</t>
  </si>
  <si>
    <t>2
2
2</t>
  </si>
  <si>
    <t>АНО "Грань"
ТК "Пилигрим", Комсомольск-на-Амуре
АНО "Грань"</t>
  </si>
  <si>
    <t>Коновалова И.Ю., Непогодин М.М.
Пугачев А.А.
Непогодин М.М.</t>
  </si>
  <si>
    <t>Казанцев Никита
Колчаков Рамазан
Нигматулин Максим</t>
  </si>
  <si>
    <t>1996
1996
1996</t>
  </si>
  <si>
    <t>ЦСП СКЮ, МАОУ ДОД СДЮСШОР г. Нижневартовск
БУ ЦСПСКЮ, МАОУ ДОД СДЮСШОР, г. Нижневартовск
МАОУ ДОД СДЮСШОР, БУ ХМАО-Югры "ЦСПСКЮ"</t>
  </si>
  <si>
    <t>Игнатов Э.В., Балашов Е.А.
Игнатов Э.В., Балашов Е.А.
Игнатов Э.В., Балашов Е.А.</t>
  </si>
  <si>
    <t>Анвартдинов Владимир
Ахметов Егор
Казаков Дмитрий</t>
  </si>
  <si>
    <t>1995
1995
1996</t>
  </si>
  <si>
    <t>2
2
1ю</t>
  </si>
  <si>
    <t>СТК "Тайфун"
СТК "Тайфун"
СТК "Тайфун"</t>
  </si>
  <si>
    <t>Волошин А.Н.
Волошин А.Н.
Волошин А.Н.</t>
  </si>
  <si>
    <t>Ковальков Павел
Богданов Артём
Лопухов Сергей
Папуш Павел
Ромм Павел
Герасимов Иван</t>
  </si>
  <si>
    <t>1994
1995
1995
1994
1994
1995</t>
  </si>
  <si>
    <t>мс
кмс
1
кмс
кмс
1</t>
  </si>
  <si>
    <t>МГФСО
МГФСО
ДЮСШ "Спартак", МГФСО, ЭШВСМ Хлебниково</t>
  </si>
  <si>
    <t>Макаров Л.Ю., Поляев Л.Н.
Штабкин В.Д., Папуш С.П.
Казанцев И.В., Конова Е.С.,  Штабкин В.Д.</t>
  </si>
  <si>
    <t>Иванов Пётр
Снегирёв Юрий
Гвоздев Олег
Камешков Владимир
Гоголев Дмитрий
Максимов Виталий</t>
  </si>
  <si>
    <t>1994
1995
1996
1994
1996
1995</t>
  </si>
  <si>
    <t>кмс
кмс
1
кмс
1
1</t>
  </si>
  <si>
    <t>МОУ ДОД ГорСЮТур "Полюс"
МОУ ДОД ГорСЮТур "Полюс"
ДОУ ДОД ГорСЮТур</t>
  </si>
  <si>
    <t xml:space="preserve">
Салтанов С.В., Гвоздева О.В.</t>
  </si>
  <si>
    <t>Степанов Роман
Шайдуров Илья
Старцев Владимир
Савин Николай
Ибрагимов Равиль
Гатауллин Альберт</t>
  </si>
  <si>
    <t>1994
1994
1994
1994
1995
1996</t>
  </si>
  <si>
    <t>кмс
кмс
1
1
1
3</t>
  </si>
  <si>
    <t xml:space="preserve">Егорова В.П., Волков Н.С.
Егорова В.П., Волков Н.С.
</t>
  </si>
  <si>
    <t>Свиридов Евгений
Дегтярев Андрей
Майоров Евгений
Тищенко Дмитрий
Сеткин Артем
Кочеев Михаил</t>
  </si>
  <si>
    <t>1994
1997
1995
1995
1994
1995</t>
  </si>
  <si>
    <t>1
2
2
2
кмс
2</t>
  </si>
  <si>
    <t>СДЮТур, СДЮШОР
СДЮТур
СДЮТур, СДЮШОР</t>
  </si>
  <si>
    <t xml:space="preserve">
</t>
  </si>
  <si>
    <t>Попов Алексей
Войналович Вадим
Шклярук Николай
Михайлов Игорь
Непогодин Александр
Сливкин Алексей</t>
  </si>
  <si>
    <t>1995
1995
1996
1996
1995
1997</t>
  </si>
  <si>
    <t>кмс
кмс
кмс
кмс
кмс
3</t>
  </si>
  <si>
    <t>ГУОР г. Бронницы, СДЮШОР №29, ГУМО "ЦЛВС"
г. Раменское, РКТ
ГУМО "ЦЛВС", ГУОР г. Бронницы, г. Раменское, РКТ</t>
  </si>
  <si>
    <t>Ю.В.Слотина, Н.В.Кобзева, Рябиков Л.Ю.
И.Б.Михайлов
Ю.В.Слотина, Л.Ю. Рябиков, М.М.Непогодин, И.Б. Мих</t>
  </si>
  <si>
    <t>Нигматулин Максим
Нигматулин Михаил
Манзик Максим
Сафин  Эдуард
Казанцев Никита
Колчаков Рамазан</t>
  </si>
  <si>
    <t>1996
1997
1995
1995
1996
1996</t>
  </si>
  <si>
    <t>1
1
1
1
1
1</t>
  </si>
  <si>
    <t>БУ ЦСПСКЮ, МАОУ ДОД СДЮСШОР, г. Нижневартовск
БУ ЦСПСКЮ, МАОУ ДОД СДЮСШОР, г. Нижневартовск
МАОУ ДОД СДЮСШОР, БУ ХМАО-Югры "ЦСПСКЮ"</t>
  </si>
  <si>
    <t>Сирия Вячеслав
Башмаков Александр
Кабанов Алексей
Романов Дмитрий
Анисимов Дмитрий
Михайлов Максим</t>
  </si>
  <si>
    <t>1996
1996
1996
1996
1995
1994</t>
  </si>
  <si>
    <t>кмс
кмс
кмс
кмс
1
1</t>
  </si>
  <si>
    <t>ШВСМ по ВВС
ШВСМ по ВВС
ШВСМ по ВВС</t>
  </si>
  <si>
    <t>Смирнов А.А.
Маняхина М.
Маняхина М.А., Герций С.Е., Вишняков И.А.</t>
  </si>
  <si>
    <t>Азанов Дмитрий
Говер Егор
Овчинников Александр
Плеханов Матвей
Зотов Иван
Матвеев Матвей</t>
  </si>
  <si>
    <t>1995
1994
1994
1996
1995
1996</t>
  </si>
  <si>
    <t>кмс
кмс
кмс
2
1
2</t>
  </si>
  <si>
    <t>МОУ ДОД СДЮШОР №6, ГУОР г. Бронницы
МОУ ДОД ДЮСШОР №6, ГУОР г. Бронницы
МАОУ ДОД ДЮСШОР по гребным видам спорта</t>
  </si>
  <si>
    <t>Ю.В.Слотина, Е.В.Распутина, Л.Ю. Рябиков
Распутина Е.В.</t>
  </si>
  <si>
    <t>Хамищенко Денис
Малышев Роман
Жеба Павел
Балакирев Александр
Павлов Владислав
Смирнов Михаил</t>
  </si>
  <si>
    <t>1994
1996
1995
1994
1995
1994</t>
  </si>
  <si>
    <t>1
2
1
3
3
3</t>
  </si>
  <si>
    <t>СДЮСШОР "Здоровый мир", КУТОР, Ермак
СДЮСШОР "Здоровый мир", СДЮСШОР "Спутник", КУТОР, 
СДЮСШОР "Спутник", "Абатак"</t>
  </si>
  <si>
    <t>Козырева Т.А., Грызлова Н.Б.
Козырева Т.А., Мухгалеев Ю.В.
Козырева Т.А., Мухгалеев Ю.В.</t>
  </si>
  <si>
    <t>Стуканов Максим
Дреев Андрей
Штин Артем
Тикачев Владислав
Балашенко Константин
Ляшенко Виктор</t>
  </si>
  <si>
    <t>1994
1995
1994
1996
1994
1996</t>
  </si>
  <si>
    <t>3
2
2
2
2
2</t>
  </si>
  <si>
    <t>Хабаровск, ЦСАМ "Грань"
ТК "Пилигрим", АНО "Грань"
АНО "Грань", г. Хабаровск</t>
  </si>
  <si>
    <t>Коновалова И.Ю., Непогодин М.М.
Пугачев А.А., Непогодин М.М.
Непогодин М.М.</t>
  </si>
  <si>
    <t>Гребенек Светлана
Смирнова Полина
Григорьева Татьяна</t>
  </si>
  <si>
    <t>ШВСМ по ВВС, "Олимп", "Каякер.ру"
ШВСМ по ВВС
ШВСМ по ВВС, "Олимп", "Каякер.ру"</t>
  </si>
  <si>
    <t>Герций С.Е., Вишняков И.
Смирнов А.А.
Вишняков И.А., Иванова Н.С.</t>
  </si>
  <si>
    <t>Попыхова Наталья
Середенко Анастасия
Волынская Лолита</t>
  </si>
  <si>
    <t>1996
1994
1996</t>
  </si>
  <si>
    <t>2
1
1ю</t>
  </si>
  <si>
    <t>КУТОР, СДЮСШОР "Здоровый мир", "Ермак"
СДЮСШОР "Здоровый мир", Абатак
СДЮСШОР "Здоровый мир", "Ермак"</t>
  </si>
  <si>
    <t>Ярошевский Е.В.
Козырева Т.А.
Грызлова Н.Б.</t>
  </si>
  <si>
    <t>Горохова Полина
Канцлер Анастасия
Рудакова Виталия</t>
  </si>
  <si>
    <t>МАОУ ДОД ДЮСШОР по гребным видам спорта, ГУОР г. Б
МАОУ ДОД ДЮСШОР по гребным видам спорта
МОУ ДОД ДЮСШОР №6</t>
  </si>
  <si>
    <t>Слотина Ю.В., Распутина Е.В., Рябиков Л.Ю.
Распутина Е.В.
Распутина Е.В.</t>
  </si>
  <si>
    <t>Ларионова Ксения
Жданова Галина
Павловская Екатерина</t>
  </si>
  <si>
    <t>1996
1996
1994</t>
  </si>
  <si>
    <t>кмс
2
2</t>
  </si>
  <si>
    <t>ФГУ ЦСП Архангельской обл.
МОУ ДОД "ДДТ", п. Североонежск
МОУ ДОД ДЮСШ №3, г. Архангельск</t>
  </si>
  <si>
    <t>Амосова Е.А., Меньшенин В.Л.
Аксёнов В.И.
Амосова Е.А., Меньшинин В.Л.</t>
  </si>
  <si>
    <t>Комарь Арина
Ганиева Розалия
Роскошная Ксения</t>
  </si>
  <si>
    <t>1995
1997
1997</t>
  </si>
  <si>
    <t>2
1
3</t>
  </si>
  <si>
    <t>ДЮСШ №28
ДЮСШ №28
ДЮСШ №28</t>
  </si>
  <si>
    <t>Федоров М.В.
Федоров М.В.
Федоров М.В.</t>
  </si>
  <si>
    <t>Власова Ксения
Плотникова Анна
Проценко Екатерина</t>
  </si>
  <si>
    <t>1997
1997
1997</t>
  </si>
  <si>
    <t>1
2
2</t>
  </si>
  <si>
    <t>ОСДЮСШОР, СДЮСШОР №2
СДЮСШОР №2
СДЮСШОР № 2</t>
  </si>
  <si>
    <t>Токмаков С.А.
Токмаков С.А.
Токмаков С.А.</t>
  </si>
  <si>
    <t>Никольская Мария
Чувилова Екатерина
Семенцова Мария</t>
  </si>
  <si>
    <t>1995
1997
1996</t>
  </si>
  <si>
    <t>1
1ю
2</t>
  </si>
  <si>
    <t>МГФСО, "Дети белой воды"
МГФСО, ГОУ ДТДиМ
МГФСО, ГОУ ДТДиМ</t>
  </si>
  <si>
    <t>Платонова Е.Н.
Тезиков А.Н.
Тезиков А.Н.</t>
  </si>
  <si>
    <t>Латкина Светлана
Черных Дарья
Арапова Дарья</t>
  </si>
  <si>
    <t>1997
1995
1997</t>
  </si>
  <si>
    <t>МОУ ДОД горСЮТур
МОУ ДОД ГорСЮТур
МОУ ДОД горСЮТур</t>
  </si>
  <si>
    <t>Черных М.С., Дьячков С.В.
Черных М.С., Дьячков С.В.
Черных М.С., Дьячков С.В.</t>
  </si>
  <si>
    <t>Непогодин Александр
Попов Алексей
Войналович Вадим</t>
  </si>
  <si>
    <t>кмс
кмс
кмс</t>
  </si>
  <si>
    <t>ГУОР г. Бронницы, ЦСАМ «Грань», ГУМО "ЦЛВС"
ГУОР г. Бронницы, СДЮШОР №29, ГУМО "ЦЛВС"
ГУОР г. Бронницы, СДЮШОР №29, ГУМО "ЦЛВС"</t>
  </si>
  <si>
    <t>Ю.В.Слотина, Л.Ю. Рябиков, М.М.Непогодин
Ю.В.Слотина, Л.Ю.Рябиков, Н.В.Кобзева
Ю.В.Слотина, Л.Ю.Рябиков, Н.В.Кобзева</t>
  </si>
  <si>
    <t>Богданов Артём
Ковальков Павел
Герасимов Иван</t>
  </si>
  <si>
    <t>1995
1994
1995</t>
  </si>
  <si>
    <t>МГФСО
СДЮСШОР по гребле и стрельбе пулевой, ГОУ ДОДСН МГ
МГФСО</t>
  </si>
  <si>
    <t>Макаров Л.Ю., Поляев Л.Н.
Макаров Л.Ю., Поляев Л.Н.
Штабкин В.Д.</t>
  </si>
  <si>
    <t>Овчинников Александр
Азанов Дмитрий
Говер Егор</t>
  </si>
  <si>
    <t>1994
1995
1994</t>
  </si>
  <si>
    <t>МОУ ДОД ДЮСШОР №6, ГУОР г. Бронницы
МАОУ ДОД ДЮСШОР по гребным видам спорта, ГУОР г. Б
ГУОР г. Бронницы, МОУ ДОД СДЮШОР №6</t>
  </si>
  <si>
    <t>Распутина Е.В., Ю.В. Слотина, Л.Ю. Рябиков
Распутина Е.В., Слотина Ю.В., Рябиков Л.Ю.
Ю.В.Слотина, Л.Ю.Рябиков, Е.В.Распутина</t>
  </si>
  <si>
    <t>Снегирев Юрий
Иванов Пётр
Максимов Виталий</t>
  </si>
  <si>
    <t>МОУ ДОД ГорСЮТур, МОУ ДОД ДЮСШ "Высокогорец"
МОУ ДОД горСЮТур "Полюс"
МОУ ДОД ГорСЮТур "Полюс"</t>
  </si>
  <si>
    <t>Гвоздева О.В., Касимов А.Ю.
Гвоздева О.В.  Касимов А.Ю.
Гвоздева О.В., Салтанов С.В.</t>
  </si>
  <si>
    <t>Сеткин Артём
Свиридов Евгений
Алейников Владислав</t>
  </si>
  <si>
    <t>СДЮШОР, СДЮТур
СДЮШОР, СДЮТур
СДЮШОР, СДЮТур</t>
  </si>
  <si>
    <t xml:space="preserve">
Милехин С.Ф.
</t>
  </si>
  <si>
    <t>Смирнов Павел
Сирия Вячеслав
Анисимов Дмитрий</t>
  </si>
  <si>
    <t>Смирнов А.А.
Смирнов А.А.
Маняхина М.А.</t>
  </si>
  <si>
    <t>Шайдуров Илья
Ибрагимов Равиль
Степанов Роман</t>
  </si>
  <si>
    <t>кмс
1
кмс</t>
  </si>
  <si>
    <t>СДЮСШ по гребле
СДЮСШ по гребле
ДЮСШ по гребле</t>
  </si>
  <si>
    <t xml:space="preserve">
Егорова В.П., Волков Н.С.
</t>
  </si>
  <si>
    <t>Малышев Роман
Сазонов Матвей
Смирнов Михаил</t>
  </si>
  <si>
    <t>1996
1995
1994</t>
  </si>
  <si>
    <t>2
3
3</t>
  </si>
  <si>
    <t>КУТОР, СДЮСШОР "Здоровый мир", "Ермак"
СДЮСШОР "Здоровый мир", Абатак
СДЮСШОР Спутник, Абатак</t>
  </si>
  <si>
    <t>Грызлова Н.Б.
Козырева Т.А.
Козырева Т.А., Мухгалеев Ю.В.</t>
  </si>
  <si>
    <t>Гильдебрант Илья
Копалин Алексей
Агафонов Иван</t>
  </si>
  <si>
    <t>1994
1996
1997</t>
  </si>
  <si>
    <t>1
2
3</t>
  </si>
  <si>
    <t>"Белая вода"
МОУ ДОД ДЮСШ №3, г. Архангельск
МОУ ДОД ДЮСШ №3, г. Архангельск</t>
  </si>
  <si>
    <t>Амосова Е.А., Меньшинин В.Л.
Амосова Е.А., Меньшенин В.Л.
Амосова Е.А., Меньшинин В.Л.</t>
  </si>
  <si>
    <t>Стуканов Максим
Балашенко Константин
Ляшенко Виктор</t>
  </si>
  <si>
    <t>1994
1994
1996</t>
  </si>
  <si>
    <t>Центр "Грань", Хабаровск
Центр "Грань"
АНО "Грань"</t>
  </si>
  <si>
    <t>Коновалова И.Ю., Непогодин М.М.
Непогодин М.М.
Непогодин М.М.</t>
  </si>
  <si>
    <t>Баранов Николай
Шаматонов Павел
Ноговицин Вячеслав</t>
  </si>
  <si>
    <t>1997
1996
1995</t>
  </si>
  <si>
    <t>1
2
кмс</t>
  </si>
  <si>
    <t>ОСДЮСШОР, СДЮСШОР №2
ОСДЮСШОР, СДЮСШОР №2
ОСДЮШОР, СДЮСШОР №2</t>
  </si>
  <si>
    <t>Токмаков С.А.
Токмаков С.А., Конради А.В.
Токмаков С.А.</t>
  </si>
  <si>
    <t>Финальные соревнования по гребному слалому V летней Спартакиады учащихся России 2011 года</t>
  </si>
  <si>
    <t>Сумма</t>
  </si>
  <si>
    <t>Главный судья                                                                Коперина Т.А.</t>
  </si>
  <si>
    <t>Главный секретарь                                                       Карзакова О.А.</t>
  </si>
  <si>
    <t>Очки Ком</t>
  </si>
  <si>
    <t>Джиоева Лана</t>
  </si>
  <si>
    <t>н/фин.</t>
  </si>
  <si>
    <t>г. Тюмень, гребной канал в районе ТЭЦ-1, 3 категория сложности</t>
  </si>
  <si>
    <t>Департамент по спорту и молодежной политике
Тюменской области ГАУ ДОД ТО ОСДЮСШОР
Федерация гребного слалома России
Федерация гребного слалома и рафтинга Тюменской области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</si>
</sst>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14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 horizontal="left" vertical="top" wrapText="1"/>
    </xf>
    <xf numFmtId="2" fontId="0" fillId="0" borderId="14" xfId="0" applyNumberForma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right" vertical="top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 horizontal="left" vertical="top" wrapText="1"/>
    </xf>
    <xf numFmtId="2" fontId="0" fillId="0" borderId="15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8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zoomScaleSheetLayoutView="70" zoomScalePageLayoutView="0" workbookViewId="0" topLeftCell="A46">
      <selection activeCell="A51" sqref="A51:H51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3" width="5.75390625" style="1" customWidth="1"/>
    <col min="4" max="4" width="5.125" style="1" customWidth="1"/>
    <col min="5" max="5" width="17.25390625" style="1" customWidth="1"/>
    <col min="6" max="6" width="21.625" style="1" customWidth="1"/>
    <col min="7" max="7" width="15.25390625" style="1" customWidth="1"/>
    <col min="8" max="8" width="7.00390625" style="1" customWidth="1"/>
    <col min="9" max="9" width="4.875" style="1" customWidth="1"/>
    <col min="10" max="11" width="7.00390625" style="1" customWidth="1"/>
    <col min="12" max="12" width="4.875" style="1" customWidth="1"/>
    <col min="13" max="14" width="7.00390625" style="1" customWidth="1"/>
    <col min="15" max="16384" width="9.125" style="1" customWidth="1"/>
  </cols>
  <sheetData>
    <row r="1" spans="1:15" ht="63" customHeight="1">
      <c r="A1" s="27" t="s">
        <v>544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</row>
    <row r="2" spans="1:15" ht="37.5" customHeight="1">
      <c r="A2" s="30" t="s">
        <v>536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29"/>
    </row>
    <row r="3" spans="1:15" ht="12.75">
      <c r="A3" s="26" t="s">
        <v>1</v>
      </c>
      <c r="B3" s="26"/>
      <c r="C3" s="31" t="s">
        <v>543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9"/>
    </row>
    <row r="4" spans="1:14" ht="20.25">
      <c r="A4" s="32" t="s">
        <v>344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23.25">
      <c r="A5" s="33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7" spans="1:8" ht="18">
      <c r="A7" s="34" t="s">
        <v>11</v>
      </c>
      <c r="B7" s="34"/>
      <c r="C7" s="34"/>
      <c r="D7" s="34"/>
      <c r="E7" s="34"/>
      <c r="F7" s="34"/>
      <c r="G7" s="34"/>
      <c r="H7" s="34"/>
    </row>
    <row r="8" spans="1:15" ht="12.75">
      <c r="A8" s="35" t="s">
        <v>4</v>
      </c>
      <c r="B8" s="35" t="s">
        <v>5</v>
      </c>
      <c r="C8" s="35" t="s">
        <v>6</v>
      </c>
      <c r="D8" s="35" t="s">
        <v>7</v>
      </c>
      <c r="E8" s="35" t="s">
        <v>8</v>
      </c>
      <c r="F8" s="35" t="s">
        <v>9</v>
      </c>
      <c r="G8" s="35" t="s">
        <v>10</v>
      </c>
      <c r="H8" s="37" t="s">
        <v>12</v>
      </c>
      <c r="I8" s="38"/>
      <c r="J8" s="39"/>
      <c r="K8" s="37" t="s">
        <v>16</v>
      </c>
      <c r="L8" s="38"/>
      <c r="M8" s="39"/>
      <c r="N8" s="35" t="s">
        <v>17</v>
      </c>
      <c r="O8" s="40" t="s">
        <v>201</v>
      </c>
    </row>
    <row r="9" spans="1:15" ht="12.75">
      <c r="A9" s="36"/>
      <c r="B9" s="36"/>
      <c r="C9" s="36"/>
      <c r="D9" s="36"/>
      <c r="E9" s="36"/>
      <c r="F9" s="36"/>
      <c r="G9" s="36"/>
      <c r="H9" s="5" t="s">
        <v>13</v>
      </c>
      <c r="I9" s="5" t="s">
        <v>14</v>
      </c>
      <c r="J9" s="5" t="s">
        <v>15</v>
      </c>
      <c r="K9" s="5" t="s">
        <v>13</v>
      </c>
      <c r="L9" s="5" t="s">
        <v>14</v>
      </c>
      <c r="M9" s="5" t="s">
        <v>15</v>
      </c>
      <c r="N9" s="36"/>
      <c r="O9" s="41"/>
    </row>
    <row r="10" spans="1:15" ht="76.5">
      <c r="A10" s="15">
        <v>1</v>
      </c>
      <c r="B10" s="17" t="s">
        <v>345</v>
      </c>
      <c r="C10" s="17" t="s">
        <v>346</v>
      </c>
      <c r="D10" s="17" t="s">
        <v>347</v>
      </c>
      <c r="E10" s="17" t="s">
        <v>20</v>
      </c>
      <c r="F10" s="17" t="s">
        <v>348</v>
      </c>
      <c r="G10" s="17" t="s">
        <v>349</v>
      </c>
      <c r="H10" s="19"/>
      <c r="I10" s="19"/>
      <c r="J10" s="15" t="s">
        <v>88</v>
      </c>
      <c r="K10" s="18">
        <v>106.41000366210938</v>
      </c>
      <c r="L10" s="19">
        <v>4</v>
      </c>
      <c r="M10" s="18">
        <f aca="true" t="shared" si="0" ref="M10:M22">K10+L10</f>
        <v>110.41000366210938</v>
      </c>
      <c r="N10" s="18">
        <f aca="true" t="shared" si="1" ref="N10:N22">MIN(M10,J10)</f>
        <v>110.41000366210938</v>
      </c>
      <c r="O10" s="19">
        <f>IF(A10&gt;20,1,LOOKUP(A10,Очки!$A$2:$A$21,Очки!$B$2:$B$21))</f>
        <v>55</v>
      </c>
    </row>
    <row r="11" spans="1:15" ht="51">
      <c r="A11" s="20">
        <v>2</v>
      </c>
      <c r="B11" s="22" t="s">
        <v>350</v>
      </c>
      <c r="C11" s="22" t="s">
        <v>351</v>
      </c>
      <c r="D11" s="22" t="s">
        <v>352</v>
      </c>
      <c r="E11" s="22" t="s">
        <v>24</v>
      </c>
      <c r="F11" s="22" t="s">
        <v>353</v>
      </c>
      <c r="G11" s="22" t="s">
        <v>354</v>
      </c>
      <c r="H11" s="23">
        <v>105.30999755859375</v>
      </c>
      <c r="I11" s="24">
        <v>6</v>
      </c>
      <c r="J11" s="23">
        <f aca="true" t="shared" si="2" ref="J11:J17">H11+I11</f>
        <v>111.30999755859375</v>
      </c>
      <c r="K11" s="23">
        <v>108.19999694824219</v>
      </c>
      <c r="L11" s="24">
        <v>4</v>
      </c>
      <c r="M11" s="23">
        <f t="shared" si="0"/>
        <v>112.19999694824219</v>
      </c>
      <c r="N11" s="23">
        <f t="shared" si="1"/>
        <v>111.30999755859375</v>
      </c>
      <c r="O11" s="24">
        <f>IF(A11&gt;20,1,LOOKUP(A11,Очки!$A$2:$A$21,Очки!$B$2:$B$21))</f>
        <v>49</v>
      </c>
    </row>
    <row r="12" spans="1:15" ht="89.25">
      <c r="A12" s="20">
        <v>3</v>
      </c>
      <c r="B12" s="22" t="s">
        <v>355</v>
      </c>
      <c r="C12" s="22" t="s">
        <v>356</v>
      </c>
      <c r="D12" s="22" t="s">
        <v>357</v>
      </c>
      <c r="E12" s="22" t="s">
        <v>61</v>
      </c>
      <c r="F12" s="22" t="s">
        <v>358</v>
      </c>
      <c r="G12" s="22" t="s">
        <v>359</v>
      </c>
      <c r="H12" s="23">
        <v>120.55999755859375</v>
      </c>
      <c r="I12" s="24">
        <v>22</v>
      </c>
      <c r="J12" s="23">
        <f t="shared" si="2"/>
        <v>142.55999755859375</v>
      </c>
      <c r="K12" s="23">
        <v>116.23999786376953</v>
      </c>
      <c r="L12" s="24">
        <v>0</v>
      </c>
      <c r="M12" s="23">
        <f t="shared" si="0"/>
        <v>116.23999786376953</v>
      </c>
      <c r="N12" s="23">
        <f t="shared" si="1"/>
        <v>116.23999786376953</v>
      </c>
      <c r="O12" s="24">
        <f>IF(A12&gt;20,1,LOOKUP(A12,Очки!$A$2:$A$21,Очки!$B$2:$B$21))</f>
        <v>44</v>
      </c>
    </row>
    <row r="13" spans="1:15" ht="38.25">
      <c r="A13" s="20">
        <v>4</v>
      </c>
      <c r="B13" s="22" t="s">
        <v>360</v>
      </c>
      <c r="C13" s="22" t="s">
        <v>361</v>
      </c>
      <c r="D13" s="22" t="s">
        <v>362</v>
      </c>
      <c r="E13" s="22" t="s">
        <v>69</v>
      </c>
      <c r="F13" s="22" t="s">
        <v>363</v>
      </c>
      <c r="G13" s="22" t="s">
        <v>364</v>
      </c>
      <c r="H13" s="23">
        <v>117.41999816894531</v>
      </c>
      <c r="I13" s="24">
        <v>10</v>
      </c>
      <c r="J13" s="23">
        <f t="shared" si="2"/>
        <v>127.41999816894531</v>
      </c>
      <c r="K13" s="23">
        <v>114.0999984741211</v>
      </c>
      <c r="L13" s="24">
        <v>6</v>
      </c>
      <c r="M13" s="23">
        <f t="shared" si="0"/>
        <v>120.0999984741211</v>
      </c>
      <c r="N13" s="23">
        <f t="shared" si="1"/>
        <v>120.0999984741211</v>
      </c>
      <c r="O13" s="24">
        <f>IF(A13&gt;20,1,LOOKUP(A13,Очки!$A$2:$A$21,Очки!$B$2:$B$21))</f>
        <v>39</v>
      </c>
    </row>
    <row r="14" spans="1:15" ht="51">
      <c r="A14" s="20">
        <v>5</v>
      </c>
      <c r="B14" s="22" t="s">
        <v>365</v>
      </c>
      <c r="C14" s="22" t="s">
        <v>366</v>
      </c>
      <c r="D14" s="22" t="s">
        <v>362</v>
      </c>
      <c r="E14" s="22" t="s">
        <v>54</v>
      </c>
      <c r="F14" s="22" t="s">
        <v>367</v>
      </c>
      <c r="G14" s="22" t="s">
        <v>368</v>
      </c>
      <c r="H14" s="23">
        <v>115.47000122070312</v>
      </c>
      <c r="I14" s="24">
        <v>60</v>
      </c>
      <c r="J14" s="23">
        <f t="shared" si="2"/>
        <v>175.47000122070312</v>
      </c>
      <c r="K14" s="23">
        <v>114.41000366210938</v>
      </c>
      <c r="L14" s="24">
        <v>6</v>
      </c>
      <c r="M14" s="23">
        <f t="shared" si="0"/>
        <v>120.41000366210938</v>
      </c>
      <c r="N14" s="23">
        <f t="shared" si="1"/>
        <v>120.41000366210938</v>
      </c>
      <c r="O14" s="24">
        <f>IF(A14&gt;20,1,LOOKUP(A14,Очки!$A$2:$A$21,Очки!$B$2:$B$21))</f>
        <v>35</v>
      </c>
    </row>
    <row r="15" spans="1:15" ht="102">
      <c r="A15" s="20">
        <v>6</v>
      </c>
      <c r="B15" s="22" t="s">
        <v>369</v>
      </c>
      <c r="C15" s="22" t="s">
        <v>370</v>
      </c>
      <c r="D15" s="22" t="s">
        <v>371</v>
      </c>
      <c r="E15" s="22" t="s">
        <v>32</v>
      </c>
      <c r="F15" s="22" t="s">
        <v>372</v>
      </c>
      <c r="G15" s="22" t="s">
        <v>373</v>
      </c>
      <c r="H15" s="23">
        <v>119.6500015258789</v>
      </c>
      <c r="I15" s="24">
        <v>2</v>
      </c>
      <c r="J15" s="23">
        <f t="shared" si="2"/>
        <v>121.6500015258789</v>
      </c>
      <c r="K15" s="23">
        <v>119.7300033569336</v>
      </c>
      <c r="L15" s="24">
        <v>6</v>
      </c>
      <c r="M15" s="23">
        <f t="shared" si="0"/>
        <v>125.7300033569336</v>
      </c>
      <c r="N15" s="23">
        <f t="shared" si="1"/>
        <v>121.6500015258789</v>
      </c>
      <c r="O15" s="24">
        <f>IF(A15&gt;20,1,LOOKUP(A15,Очки!$A$2:$A$21,Очки!$B$2:$B$21))</f>
        <v>31</v>
      </c>
    </row>
    <row r="16" spans="1:15" ht="76.5">
      <c r="A16" s="20">
        <v>7</v>
      </c>
      <c r="B16" s="22" t="s">
        <v>374</v>
      </c>
      <c r="C16" s="22" t="s">
        <v>375</v>
      </c>
      <c r="D16" s="22" t="s">
        <v>371</v>
      </c>
      <c r="E16" s="22" t="s">
        <v>40</v>
      </c>
      <c r="F16" s="22" t="s">
        <v>376</v>
      </c>
      <c r="G16" s="22" t="s">
        <v>377</v>
      </c>
      <c r="H16" s="23">
        <v>116.94999694824219</v>
      </c>
      <c r="I16" s="24">
        <v>6</v>
      </c>
      <c r="J16" s="23">
        <f t="shared" si="2"/>
        <v>122.94999694824219</v>
      </c>
      <c r="K16" s="23">
        <v>134.8300018310547</v>
      </c>
      <c r="L16" s="24">
        <v>6</v>
      </c>
      <c r="M16" s="23">
        <f t="shared" si="0"/>
        <v>140.8300018310547</v>
      </c>
      <c r="N16" s="23">
        <f t="shared" si="1"/>
        <v>122.94999694824219</v>
      </c>
      <c r="O16" s="24">
        <f>IF(A16&gt;20,1,LOOKUP(A16,Очки!$A$2:$A$21,Очки!$B$2:$B$21))</f>
        <v>27</v>
      </c>
    </row>
    <row r="17" spans="1:15" ht="63.75">
      <c r="A17" s="20">
        <v>8</v>
      </c>
      <c r="B17" s="22" t="s">
        <v>378</v>
      </c>
      <c r="C17" s="22" t="s">
        <v>379</v>
      </c>
      <c r="D17" s="22" t="s">
        <v>352</v>
      </c>
      <c r="E17" s="22" t="s">
        <v>108</v>
      </c>
      <c r="F17" s="22" t="s">
        <v>380</v>
      </c>
      <c r="G17" s="22" t="s">
        <v>381</v>
      </c>
      <c r="H17" s="23">
        <v>117.9000015258789</v>
      </c>
      <c r="I17" s="24">
        <v>6</v>
      </c>
      <c r="J17" s="23">
        <f t="shared" si="2"/>
        <v>123.9000015258789</v>
      </c>
      <c r="K17" s="23">
        <v>119.52999877929688</v>
      </c>
      <c r="L17" s="24">
        <v>4</v>
      </c>
      <c r="M17" s="23">
        <f t="shared" si="0"/>
        <v>123.52999877929688</v>
      </c>
      <c r="N17" s="23">
        <f t="shared" si="1"/>
        <v>123.52999877929688</v>
      </c>
      <c r="O17" s="24">
        <f>IF(A17&gt;20,1,LOOKUP(A17,Очки!$A$2:$A$21,Очки!$B$2:$B$21))</f>
        <v>24</v>
      </c>
    </row>
    <row r="18" spans="1:15" ht="114.75">
      <c r="A18" s="20">
        <v>9</v>
      </c>
      <c r="B18" s="22" t="s">
        <v>382</v>
      </c>
      <c r="C18" s="22" t="s">
        <v>383</v>
      </c>
      <c r="D18" s="22" t="s">
        <v>384</v>
      </c>
      <c r="E18" s="22" t="s">
        <v>90</v>
      </c>
      <c r="F18" s="22" t="s">
        <v>385</v>
      </c>
      <c r="G18" s="22" t="s">
        <v>386</v>
      </c>
      <c r="H18" s="24"/>
      <c r="I18" s="24"/>
      <c r="J18" s="20" t="s">
        <v>205</v>
      </c>
      <c r="K18" s="23">
        <v>123.01000213623047</v>
      </c>
      <c r="L18" s="24">
        <v>2</v>
      </c>
      <c r="M18" s="23">
        <f t="shared" si="0"/>
        <v>125.01000213623047</v>
      </c>
      <c r="N18" s="23">
        <f t="shared" si="1"/>
        <v>125.01000213623047</v>
      </c>
      <c r="O18" s="24">
        <f>IF(A18&gt;20,1,LOOKUP(A18,Очки!$A$2:$A$21,Очки!$B$2:$B$21))</f>
        <v>21</v>
      </c>
    </row>
    <row r="19" spans="1:15" ht="76.5">
      <c r="A19" s="20">
        <v>10</v>
      </c>
      <c r="B19" s="22" t="s">
        <v>387</v>
      </c>
      <c r="C19" s="22" t="s">
        <v>388</v>
      </c>
      <c r="D19" s="22" t="s">
        <v>389</v>
      </c>
      <c r="E19" s="22" t="s">
        <v>36</v>
      </c>
      <c r="F19" s="22" t="s">
        <v>390</v>
      </c>
      <c r="G19" s="22" t="s">
        <v>391</v>
      </c>
      <c r="H19" s="23">
        <v>142.6999969482422</v>
      </c>
      <c r="I19" s="24">
        <v>8</v>
      </c>
      <c r="J19" s="23">
        <f>H19+I19</f>
        <v>150.6999969482422</v>
      </c>
      <c r="K19" s="23">
        <v>126.16000366210938</v>
      </c>
      <c r="L19" s="24">
        <v>10</v>
      </c>
      <c r="M19" s="23">
        <f t="shared" si="0"/>
        <v>136.16000366210938</v>
      </c>
      <c r="N19" s="23">
        <f t="shared" si="1"/>
        <v>136.16000366210938</v>
      </c>
      <c r="O19" s="24">
        <f>IF(A19&gt;20,1,LOOKUP(A19,Очки!$A$2:$A$21,Очки!$B$2:$B$21))</f>
        <v>18</v>
      </c>
    </row>
    <row r="20" spans="1:15" ht="51">
      <c r="A20" s="20">
        <v>11</v>
      </c>
      <c r="B20" s="22" t="s">
        <v>392</v>
      </c>
      <c r="C20" s="22" t="s">
        <v>356</v>
      </c>
      <c r="D20" s="22" t="s">
        <v>393</v>
      </c>
      <c r="E20" s="22" t="s">
        <v>65</v>
      </c>
      <c r="F20" s="22" t="s">
        <v>394</v>
      </c>
      <c r="G20" s="22" t="s">
        <v>395</v>
      </c>
      <c r="H20" s="23">
        <v>134.33999633789062</v>
      </c>
      <c r="I20" s="24">
        <v>6</v>
      </c>
      <c r="J20" s="23">
        <f>H20+I20</f>
        <v>140.33999633789062</v>
      </c>
      <c r="K20" s="23">
        <v>136.2100067138672</v>
      </c>
      <c r="L20" s="24">
        <v>4</v>
      </c>
      <c r="M20" s="23">
        <f t="shared" si="0"/>
        <v>140.2100067138672</v>
      </c>
      <c r="N20" s="23">
        <f t="shared" si="1"/>
        <v>140.2100067138672</v>
      </c>
      <c r="O20" s="24">
        <f>IF(A20&gt;20,1,LOOKUP(A20,Очки!$A$2:$A$21,Очки!$B$2:$B$21))</f>
        <v>15</v>
      </c>
    </row>
    <row r="21" spans="1:15" ht="63.75">
      <c r="A21" s="20">
        <v>12</v>
      </c>
      <c r="B21" s="22" t="s">
        <v>396</v>
      </c>
      <c r="C21" s="22" t="s">
        <v>397</v>
      </c>
      <c r="D21" s="22" t="s">
        <v>398</v>
      </c>
      <c r="E21" s="22" t="s">
        <v>104</v>
      </c>
      <c r="F21" s="22" t="s">
        <v>399</v>
      </c>
      <c r="G21" s="22" t="s">
        <v>400</v>
      </c>
      <c r="H21" s="23">
        <v>137.10000610351562</v>
      </c>
      <c r="I21" s="24">
        <v>68</v>
      </c>
      <c r="J21" s="23">
        <f>H21+I21</f>
        <v>205.10000610351562</v>
      </c>
      <c r="K21" s="23">
        <v>140.49000549316406</v>
      </c>
      <c r="L21" s="24">
        <v>4</v>
      </c>
      <c r="M21" s="23">
        <f t="shared" si="0"/>
        <v>144.49000549316406</v>
      </c>
      <c r="N21" s="23">
        <f t="shared" si="1"/>
        <v>144.49000549316406</v>
      </c>
      <c r="O21" s="24">
        <f>IF(A21&gt;20,1,LOOKUP(A21,Очки!$A$2:$A$21,Очки!$B$2:$B$21))</f>
        <v>13</v>
      </c>
    </row>
    <row r="22" spans="1:15" ht="114.75">
      <c r="A22" s="20">
        <v>13</v>
      </c>
      <c r="B22" s="22" t="s">
        <v>401</v>
      </c>
      <c r="C22" s="22" t="s">
        <v>402</v>
      </c>
      <c r="D22" s="22" t="s">
        <v>362</v>
      </c>
      <c r="E22" s="22" t="s">
        <v>50</v>
      </c>
      <c r="F22" s="22" t="s">
        <v>403</v>
      </c>
      <c r="G22" s="22" t="s">
        <v>404</v>
      </c>
      <c r="H22" s="23">
        <v>146.33999633789062</v>
      </c>
      <c r="I22" s="24">
        <v>54</v>
      </c>
      <c r="J22" s="23">
        <f>H22+I22</f>
        <v>200.33999633789062</v>
      </c>
      <c r="K22" s="23">
        <v>136.22999572753906</v>
      </c>
      <c r="L22" s="24">
        <v>10</v>
      </c>
      <c r="M22" s="23">
        <f t="shared" si="0"/>
        <v>146.22999572753906</v>
      </c>
      <c r="N22" s="23">
        <f t="shared" si="1"/>
        <v>146.22999572753906</v>
      </c>
      <c r="O22" s="24">
        <f>IF(A22&gt;20,1,LOOKUP(A22,Очки!$A$2:$A$21,Очки!$B$2:$B$21))</f>
        <v>11</v>
      </c>
    </row>
    <row r="23" spans="1:15" ht="38.25">
      <c r="A23" s="20">
        <v>14</v>
      </c>
      <c r="B23" s="22" t="s">
        <v>405</v>
      </c>
      <c r="C23" s="22" t="s">
        <v>406</v>
      </c>
      <c r="D23" s="22" t="s">
        <v>407</v>
      </c>
      <c r="E23" s="22" t="s">
        <v>113</v>
      </c>
      <c r="F23" s="22" t="s">
        <v>408</v>
      </c>
      <c r="G23" s="22" t="s">
        <v>409</v>
      </c>
      <c r="H23" s="24"/>
      <c r="I23" s="24"/>
      <c r="J23" s="20" t="s">
        <v>542</v>
      </c>
      <c r="K23" s="24"/>
      <c r="L23" s="24"/>
      <c r="M23" s="20" t="s">
        <v>542</v>
      </c>
      <c r="N23" s="24"/>
      <c r="O23" s="24">
        <f>IF(A23&gt;20,1,LOOKUP(A23,Очки!$A$2:$A$21,Очки!$B$2:$B$21))</f>
        <v>9</v>
      </c>
    </row>
    <row r="25" spans="1:8" ht="18">
      <c r="A25" s="34" t="s">
        <v>206</v>
      </c>
      <c r="B25" s="34"/>
      <c r="C25" s="34"/>
      <c r="D25" s="34"/>
      <c r="E25" s="34"/>
      <c r="F25" s="34"/>
      <c r="G25" s="34"/>
      <c r="H25" s="34"/>
    </row>
    <row r="26" spans="1:15" ht="12.75">
      <c r="A26" s="35" t="s">
        <v>4</v>
      </c>
      <c r="B26" s="35" t="s">
        <v>5</v>
      </c>
      <c r="C26" s="35" t="s">
        <v>6</v>
      </c>
      <c r="D26" s="35" t="s">
        <v>7</v>
      </c>
      <c r="E26" s="35" t="s">
        <v>8</v>
      </c>
      <c r="F26" s="35" t="s">
        <v>9</v>
      </c>
      <c r="G26" s="35" t="s">
        <v>10</v>
      </c>
      <c r="H26" s="37" t="s">
        <v>12</v>
      </c>
      <c r="I26" s="38"/>
      <c r="J26" s="39"/>
      <c r="K26" s="37" t="s">
        <v>16</v>
      </c>
      <c r="L26" s="38"/>
      <c r="M26" s="39"/>
      <c r="N26" s="35" t="s">
        <v>17</v>
      </c>
      <c r="O26" s="40" t="s">
        <v>201</v>
      </c>
    </row>
    <row r="27" spans="1:15" ht="12.75">
      <c r="A27" s="36"/>
      <c r="B27" s="36"/>
      <c r="C27" s="36"/>
      <c r="D27" s="36"/>
      <c r="E27" s="36"/>
      <c r="F27" s="36"/>
      <c r="G27" s="36"/>
      <c r="H27" s="5" t="s">
        <v>13</v>
      </c>
      <c r="I27" s="5" t="s">
        <v>14</v>
      </c>
      <c r="J27" s="5" t="s">
        <v>15</v>
      </c>
      <c r="K27" s="5" t="s">
        <v>13</v>
      </c>
      <c r="L27" s="5" t="s">
        <v>14</v>
      </c>
      <c r="M27" s="5" t="s">
        <v>15</v>
      </c>
      <c r="N27" s="36"/>
      <c r="O27" s="41"/>
    </row>
    <row r="28" spans="1:15" ht="89.25">
      <c r="A28" s="15">
        <v>1</v>
      </c>
      <c r="B28" s="17" t="s">
        <v>410</v>
      </c>
      <c r="C28" s="17" t="s">
        <v>411</v>
      </c>
      <c r="D28" s="17" t="s">
        <v>412</v>
      </c>
      <c r="E28" s="17" t="s">
        <v>24</v>
      </c>
      <c r="F28" s="17" t="s">
        <v>413</v>
      </c>
      <c r="G28" s="17" t="s">
        <v>414</v>
      </c>
      <c r="H28" s="18">
        <v>126.27999877929688</v>
      </c>
      <c r="I28" s="19">
        <v>4</v>
      </c>
      <c r="J28" s="18">
        <f aca="true" t="shared" si="3" ref="J28:J37">H28+I28</f>
        <v>130.27999877929688</v>
      </c>
      <c r="K28" s="18">
        <v>135.1999969482422</v>
      </c>
      <c r="L28" s="19">
        <v>16</v>
      </c>
      <c r="M28" s="18">
        <f aca="true" t="shared" si="4" ref="M28:M37">K28+L28</f>
        <v>151.1999969482422</v>
      </c>
      <c r="N28" s="18">
        <f aca="true" t="shared" si="5" ref="N28:N37">MIN(M28,J28)</f>
        <v>130.27999877929688</v>
      </c>
      <c r="O28" s="19">
        <f>IF(A28&gt;20,1,LOOKUP(A28,Очки!$A$2:$A$21,Очки!$B$2:$B$21))</f>
        <v>55</v>
      </c>
    </row>
    <row r="29" spans="1:15" ht="76.5">
      <c r="A29" s="20">
        <v>2</v>
      </c>
      <c r="B29" s="22" t="s">
        <v>415</v>
      </c>
      <c r="C29" s="22" t="s">
        <v>416</v>
      </c>
      <c r="D29" s="22" t="s">
        <v>417</v>
      </c>
      <c r="E29" s="22" t="s">
        <v>20</v>
      </c>
      <c r="F29" s="22" t="s">
        <v>418</v>
      </c>
      <c r="G29" s="22" t="s">
        <v>419</v>
      </c>
      <c r="H29" s="23">
        <v>127.88999938964844</v>
      </c>
      <c r="I29" s="24">
        <v>12</v>
      </c>
      <c r="J29" s="23">
        <f t="shared" si="3"/>
        <v>139.88999938964844</v>
      </c>
      <c r="K29" s="23">
        <v>131.74000549316406</v>
      </c>
      <c r="L29" s="24">
        <v>10</v>
      </c>
      <c r="M29" s="23">
        <f t="shared" si="4"/>
        <v>141.74000549316406</v>
      </c>
      <c r="N29" s="23">
        <f t="shared" si="5"/>
        <v>139.88999938964844</v>
      </c>
      <c r="O29" s="24">
        <f>IF(A29&gt;20,1,LOOKUP(A29,Очки!$A$2:$A$21,Очки!$B$2:$B$21))</f>
        <v>49</v>
      </c>
    </row>
    <row r="30" spans="1:15" ht="76.5">
      <c r="A30" s="20">
        <v>3</v>
      </c>
      <c r="B30" s="22" t="s">
        <v>420</v>
      </c>
      <c r="C30" s="22" t="s">
        <v>421</v>
      </c>
      <c r="D30" s="22" t="s">
        <v>422</v>
      </c>
      <c r="E30" s="22" t="s">
        <v>65</v>
      </c>
      <c r="F30" s="22" t="s">
        <v>394</v>
      </c>
      <c r="G30" s="22" t="s">
        <v>423</v>
      </c>
      <c r="H30" s="23">
        <v>143.75999450683594</v>
      </c>
      <c r="I30" s="24">
        <v>12</v>
      </c>
      <c r="J30" s="23">
        <f t="shared" si="3"/>
        <v>155.75999450683594</v>
      </c>
      <c r="K30" s="23">
        <v>134.47000122070312</v>
      </c>
      <c r="L30" s="24">
        <v>6</v>
      </c>
      <c r="M30" s="23">
        <f t="shared" si="4"/>
        <v>140.47000122070312</v>
      </c>
      <c r="N30" s="23">
        <f t="shared" si="5"/>
        <v>140.47000122070312</v>
      </c>
      <c r="O30" s="24">
        <f>IF(A30&gt;20,1,LOOKUP(A30,Очки!$A$2:$A$21,Очки!$B$2:$B$21))</f>
        <v>44</v>
      </c>
    </row>
    <row r="31" spans="1:15" ht="76.5">
      <c r="A31" s="20">
        <v>4</v>
      </c>
      <c r="B31" s="22" t="s">
        <v>424</v>
      </c>
      <c r="C31" s="22" t="s">
        <v>425</v>
      </c>
      <c r="D31" s="22" t="s">
        <v>426</v>
      </c>
      <c r="E31" s="22" t="s">
        <v>36</v>
      </c>
      <c r="F31" s="22" t="s">
        <v>427</v>
      </c>
      <c r="G31" s="22" t="s">
        <v>428</v>
      </c>
      <c r="H31" s="23">
        <v>141.83999633789062</v>
      </c>
      <c r="I31" s="24">
        <v>66</v>
      </c>
      <c r="J31" s="23">
        <f t="shared" si="3"/>
        <v>207.83999633789062</v>
      </c>
      <c r="K31" s="23">
        <v>140.22999572753906</v>
      </c>
      <c r="L31" s="24">
        <v>10</v>
      </c>
      <c r="M31" s="23">
        <f t="shared" si="4"/>
        <v>150.22999572753906</v>
      </c>
      <c r="N31" s="23">
        <f t="shared" si="5"/>
        <v>150.22999572753906</v>
      </c>
      <c r="O31" s="24">
        <f>IF(A31&gt;20,1,LOOKUP(A31,Очки!$A$2:$A$21,Очки!$B$2:$B$21))</f>
        <v>39</v>
      </c>
    </row>
    <row r="32" spans="1:15" ht="102">
      <c r="A32" s="20">
        <v>5</v>
      </c>
      <c r="B32" s="22" t="s">
        <v>429</v>
      </c>
      <c r="C32" s="22" t="s">
        <v>430</v>
      </c>
      <c r="D32" s="22" t="s">
        <v>431</v>
      </c>
      <c r="E32" s="22" t="s">
        <v>108</v>
      </c>
      <c r="F32" s="22" t="s">
        <v>432</v>
      </c>
      <c r="G32" s="22" t="s">
        <v>433</v>
      </c>
      <c r="H32" s="23">
        <v>142.66000366210938</v>
      </c>
      <c r="I32" s="24">
        <v>12</v>
      </c>
      <c r="J32" s="23">
        <f t="shared" si="3"/>
        <v>154.66000366210938</v>
      </c>
      <c r="K32" s="23">
        <v>138.77000427246094</v>
      </c>
      <c r="L32" s="24">
        <v>14</v>
      </c>
      <c r="M32" s="23">
        <f t="shared" si="4"/>
        <v>152.77000427246094</v>
      </c>
      <c r="N32" s="23">
        <f t="shared" si="5"/>
        <v>152.77000427246094</v>
      </c>
      <c r="O32" s="24">
        <f>IF(A32&gt;20,1,LOOKUP(A32,Очки!$A$2:$A$21,Очки!$B$2:$B$21))</f>
        <v>35</v>
      </c>
    </row>
    <row r="33" spans="1:15" ht="114.75">
      <c r="A33" s="20">
        <v>6</v>
      </c>
      <c r="B33" s="22" t="s">
        <v>434</v>
      </c>
      <c r="C33" s="22" t="s">
        <v>435</v>
      </c>
      <c r="D33" s="22" t="s">
        <v>436</v>
      </c>
      <c r="E33" s="22" t="s">
        <v>50</v>
      </c>
      <c r="F33" s="22" t="s">
        <v>437</v>
      </c>
      <c r="G33" s="22" t="s">
        <v>404</v>
      </c>
      <c r="H33" s="23">
        <v>146.2100067138672</v>
      </c>
      <c r="I33" s="24">
        <v>10</v>
      </c>
      <c r="J33" s="23">
        <f t="shared" si="3"/>
        <v>156.2100067138672</v>
      </c>
      <c r="K33" s="23">
        <v>151.42999267578125</v>
      </c>
      <c r="L33" s="24">
        <v>14</v>
      </c>
      <c r="M33" s="23">
        <f t="shared" si="4"/>
        <v>165.42999267578125</v>
      </c>
      <c r="N33" s="23">
        <f t="shared" si="5"/>
        <v>156.2100067138672</v>
      </c>
      <c r="O33" s="24">
        <f>IF(A33&gt;20,1,LOOKUP(A33,Очки!$A$2:$A$21,Очки!$B$2:$B$21))</f>
        <v>31</v>
      </c>
    </row>
    <row r="34" spans="1:15" ht="76.5">
      <c r="A34" s="20">
        <v>7</v>
      </c>
      <c r="B34" s="22" t="s">
        <v>438</v>
      </c>
      <c r="C34" s="22" t="s">
        <v>439</v>
      </c>
      <c r="D34" s="22" t="s">
        <v>440</v>
      </c>
      <c r="E34" s="22" t="s">
        <v>54</v>
      </c>
      <c r="F34" s="22" t="s">
        <v>441</v>
      </c>
      <c r="G34" s="22" t="s">
        <v>442</v>
      </c>
      <c r="H34" s="23">
        <v>140.94000244140625</v>
      </c>
      <c r="I34" s="24">
        <v>66</v>
      </c>
      <c r="J34" s="23">
        <f t="shared" si="3"/>
        <v>206.94000244140625</v>
      </c>
      <c r="K34" s="23">
        <v>140.89999389648438</v>
      </c>
      <c r="L34" s="24">
        <v>18</v>
      </c>
      <c r="M34" s="23">
        <f t="shared" si="4"/>
        <v>158.89999389648438</v>
      </c>
      <c r="N34" s="23">
        <f t="shared" si="5"/>
        <v>158.89999389648438</v>
      </c>
      <c r="O34" s="24">
        <f>IF(A34&gt;20,1,LOOKUP(A34,Очки!$A$2:$A$21,Очки!$B$2:$B$21))</f>
        <v>27</v>
      </c>
    </row>
    <row r="35" spans="1:15" ht="89.25">
      <c r="A35" s="20">
        <v>8</v>
      </c>
      <c r="B35" s="22" t="s">
        <v>443</v>
      </c>
      <c r="C35" s="22" t="s">
        <v>444</v>
      </c>
      <c r="D35" s="22" t="s">
        <v>445</v>
      </c>
      <c r="E35" s="22" t="s">
        <v>32</v>
      </c>
      <c r="F35" s="22" t="s">
        <v>446</v>
      </c>
      <c r="G35" s="22" t="s">
        <v>447</v>
      </c>
      <c r="H35" s="23">
        <v>143.6199951171875</v>
      </c>
      <c r="I35" s="24">
        <v>18</v>
      </c>
      <c r="J35" s="23">
        <f t="shared" si="3"/>
        <v>161.6199951171875</v>
      </c>
      <c r="K35" s="23">
        <v>145.55999755859375</v>
      </c>
      <c r="L35" s="24">
        <v>14</v>
      </c>
      <c r="M35" s="23">
        <f t="shared" si="4"/>
        <v>159.55999755859375</v>
      </c>
      <c r="N35" s="23">
        <f t="shared" si="5"/>
        <v>159.55999755859375</v>
      </c>
      <c r="O35" s="24">
        <f>IF(A35&gt;20,1,LOOKUP(A35,Очки!$A$2:$A$21,Очки!$B$2:$B$21))</f>
        <v>24</v>
      </c>
    </row>
    <row r="36" spans="1:15" ht="89.25">
      <c r="A36" s="20">
        <v>9</v>
      </c>
      <c r="B36" s="22" t="s">
        <v>448</v>
      </c>
      <c r="C36" s="22" t="s">
        <v>449</v>
      </c>
      <c r="D36" s="22" t="s">
        <v>450</v>
      </c>
      <c r="E36" s="22" t="s">
        <v>61</v>
      </c>
      <c r="F36" s="22" t="s">
        <v>451</v>
      </c>
      <c r="G36" s="22" t="s">
        <v>452</v>
      </c>
      <c r="H36" s="23">
        <v>136.6300048828125</v>
      </c>
      <c r="I36" s="24">
        <v>118</v>
      </c>
      <c r="J36" s="23">
        <f t="shared" si="3"/>
        <v>254.6300048828125</v>
      </c>
      <c r="K36" s="23">
        <v>159.97000122070312</v>
      </c>
      <c r="L36" s="24">
        <v>58</v>
      </c>
      <c r="M36" s="23">
        <f t="shared" si="4"/>
        <v>217.97000122070312</v>
      </c>
      <c r="N36" s="23">
        <f t="shared" si="5"/>
        <v>217.97000122070312</v>
      </c>
      <c r="O36" s="24">
        <f>IF(A36&gt;20,1,LOOKUP(A36,Очки!$A$2:$A$21,Очки!$B$2:$B$21))</f>
        <v>21</v>
      </c>
    </row>
    <row r="37" spans="1:15" ht="76.5">
      <c r="A37" s="20">
        <v>10</v>
      </c>
      <c r="B37" s="22" t="s">
        <v>453</v>
      </c>
      <c r="C37" s="22" t="s">
        <v>454</v>
      </c>
      <c r="D37" s="22" t="s">
        <v>455</v>
      </c>
      <c r="E37" s="22" t="s">
        <v>104</v>
      </c>
      <c r="F37" s="22" t="s">
        <v>456</v>
      </c>
      <c r="G37" s="22" t="s">
        <v>457</v>
      </c>
      <c r="H37" s="23">
        <v>187.94000244140625</v>
      </c>
      <c r="I37" s="24">
        <v>118</v>
      </c>
      <c r="J37" s="23">
        <f t="shared" si="3"/>
        <v>305.94000244140625</v>
      </c>
      <c r="K37" s="23">
        <v>184.24000549316406</v>
      </c>
      <c r="L37" s="24">
        <v>122</v>
      </c>
      <c r="M37" s="23">
        <f t="shared" si="4"/>
        <v>306.24000549316406</v>
      </c>
      <c r="N37" s="23">
        <f t="shared" si="5"/>
        <v>305.94000244140625</v>
      </c>
      <c r="O37" s="24">
        <f>IF(A37&gt;20,1,LOOKUP(A37,Очки!$A$2:$A$21,Очки!$B$2:$B$21))</f>
        <v>18</v>
      </c>
    </row>
    <row r="39" spans="1:8" ht="18">
      <c r="A39" s="34" t="s">
        <v>293</v>
      </c>
      <c r="B39" s="34"/>
      <c r="C39" s="34"/>
      <c r="D39" s="34"/>
      <c r="E39" s="34"/>
      <c r="F39" s="34"/>
      <c r="G39" s="34"/>
      <c r="H39" s="34"/>
    </row>
    <row r="40" spans="1:15" ht="12.75">
      <c r="A40" s="35" t="s">
        <v>4</v>
      </c>
      <c r="B40" s="35" t="s">
        <v>5</v>
      </c>
      <c r="C40" s="35" t="s">
        <v>6</v>
      </c>
      <c r="D40" s="35" t="s">
        <v>7</v>
      </c>
      <c r="E40" s="35" t="s">
        <v>8</v>
      </c>
      <c r="F40" s="35" t="s">
        <v>9</v>
      </c>
      <c r="G40" s="35" t="s">
        <v>10</v>
      </c>
      <c r="H40" s="37" t="s">
        <v>12</v>
      </c>
      <c r="I40" s="38"/>
      <c r="J40" s="39"/>
      <c r="K40" s="37" t="s">
        <v>16</v>
      </c>
      <c r="L40" s="38"/>
      <c r="M40" s="39"/>
      <c r="N40" s="35" t="s">
        <v>17</v>
      </c>
      <c r="O40" s="40" t="s">
        <v>201</v>
      </c>
    </row>
    <row r="41" spans="1:15" ht="12.75">
      <c r="A41" s="36"/>
      <c r="B41" s="36"/>
      <c r="C41" s="36"/>
      <c r="D41" s="36"/>
      <c r="E41" s="36"/>
      <c r="F41" s="36"/>
      <c r="G41" s="36"/>
      <c r="H41" s="5" t="s">
        <v>13</v>
      </c>
      <c r="I41" s="5" t="s">
        <v>14</v>
      </c>
      <c r="J41" s="5" t="s">
        <v>15</v>
      </c>
      <c r="K41" s="5" t="s">
        <v>13</v>
      </c>
      <c r="L41" s="5" t="s">
        <v>14</v>
      </c>
      <c r="M41" s="5" t="s">
        <v>15</v>
      </c>
      <c r="N41" s="36"/>
      <c r="O41" s="41"/>
    </row>
    <row r="42" spans="1:15" ht="63.75">
      <c r="A42" s="15">
        <v>1</v>
      </c>
      <c r="B42" s="17" t="s">
        <v>458</v>
      </c>
      <c r="C42" s="17" t="s">
        <v>383</v>
      </c>
      <c r="D42" s="17" t="s">
        <v>347</v>
      </c>
      <c r="E42" s="17" t="s">
        <v>54</v>
      </c>
      <c r="F42" s="17" t="s">
        <v>459</v>
      </c>
      <c r="G42" s="17" t="s">
        <v>460</v>
      </c>
      <c r="H42" s="18">
        <v>121.91999816894531</v>
      </c>
      <c r="I42" s="19">
        <v>6</v>
      </c>
      <c r="J42" s="18">
        <f aca="true" t="shared" si="6" ref="J42:J49">H42+I42</f>
        <v>127.91999816894531</v>
      </c>
      <c r="K42" s="18">
        <v>124.55999755859375</v>
      </c>
      <c r="L42" s="19">
        <v>10</v>
      </c>
      <c r="M42" s="18">
        <f aca="true" t="shared" si="7" ref="M42:M49">K42+L42</f>
        <v>134.55999755859375</v>
      </c>
      <c r="N42" s="18">
        <f aca="true" t="shared" si="8" ref="N42:N49">MIN(M42,J42)</f>
        <v>127.91999816894531</v>
      </c>
      <c r="O42" s="19">
        <f>IF(A42&gt;20,1,LOOKUP(A42,Очки!$A$2:$A$21,Очки!$B$2:$B$21))</f>
        <v>55</v>
      </c>
    </row>
    <row r="43" spans="1:15" ht="89.25">
      <c r="A43" s="20">
        <v>2</v>
      </c>
      <c r="B43" s="22" t="s">
        <v>461</v>
      </c>
      <c r="C43" s="22" t="s">
        <v>462</v>
      </c>
      <c r="D43" s="22" t="s">
        <v>463</v>
      </c>
      <c r="E43" s="22" t="s">
        <v>61</v>
      </c>
      <c r="F43" s="22" t="s">
        <v>464</v>
      </c>
      <c r="G43" s="22" t="s">
        <v>465</v>
      </c>
      <c r="H43" s="23">
        <v>140.94000244140625</v>
      </c>
      <c r="I43" s="24">
        <v>58</v>
      </c>
      <c r="J43" s="23">
        <f t="shared" si="6"/>
        <v>198.94000244140625</v>
      </c>
      <c r="K43" s="23">
        <v>134.60000610351562</v>
      </c>
      <c r="L43" s="24">
        <v>6</v>
      </c>
      <c r="M43" s="23">
        <f t="shared" si="7"/>
        <v>140.60000610351562</v>
      </c>
      <c r="N43" s="23">
        <f t="shared" si="8"/>
        <v>140.60000610351562</v>
      </c>
      <c r="O43" s="24">
        <f>IF(A43&gt;20,1,LOOKUP(A43,Очки!$A$2:$A$21,Очки!$B$2:$B$21))</f>
        <v>49</v>
      </c>
    </row>
    <row r="44" spans="1:15" ht="102">
      <c r="A44" s="20">
        <v>3</v>
      </c>
      <c r="B44" s="22" t="s">
        <v>466</v>
      </c>
      <c r="C44" s="22" t="s">
        <v>383</v>
      </c>
      <c r="D44" s="22" t="s">
        <v>352</v>
      </c>
      <c r="E44" s="22" t="s">
        <v>32</v>
      </c>
      <c r="F44" s="22" t="s">
        <v>467</v>
      </c>
      <c r="G44" s="22" t="s">
        <v>468</v>
      </c>
      <c r="H44" s="23">
        <v>159.63999938964844</v>
      </c>
      <c r="I44" s="24">
        <v>54</v>
      </c>
      <c r="J44" s="23">
        <f t="shared" si="6"/>
        <v>213.63999938964844</v>
      </c>
      <c r="K44" s="23">
        <v>139.86000061035156</v>
      </c>
      <c r="L44" s="24">
        <v>6</v>
      </c>
      <c r="M44" s="23">
        <f t="shared" si="7"/>
        <v>145.86000061035156</v>
      </c>
      <c r="N44" s="23">
        <f t="shared" si="8"/>
        <v>145.86000061035156</v>
      </c>
      <c r="O44" s="24">
        <f>IF(A44&gt;20,1,LOOKUP(A44,Очки!$A$2:$A$21,Очки!$B$2:$B$21))</f>
        <v>44</v>
      </c>
    </row>
    <row r="45" spans="1:15" ht="89.25">
      <c r="A45" s="20">
        <v>4</v>
      </c>
      <c r="B45" s="22" t="s">
        <v>469</v>
      </c>
      <c r="C45" s="22" t="s">
        <v>470</v>
      </c>
      <c r="D45" s="22" t="s">
        <v>471</v>
      </c>
      <c r="E45" s="22" t="s">
        <v>90</v>
      </c>
      <c r="F45" s="22" t="s">
        <v>472</v>
      </c>
      <c r="G45" s="22" t="s">
        <v>473</v>
      </c>
      <c r="H45" s="23">
        <v>148.02999877929688</v>
      </c>
      <c r="I45" s="24">
        <v>14</v>
      </c>
      <c r="J45" s="23">
        <f t="shared" si="6"/>
        <v>162.02999877929688</v>
      </c>
      <c r="K45" s="23">
        <v>136.1199951171875</v>
      </c>
      <c r="L45" s="24">
        <v>14</v>
      </c>
      <c r="M45" s="23">
        <f t="shared" si="7"/>
        <v>150.1199951171875</v>
      </c>
      <c r="N45" s="23">
        <f t="shared" si="8"/>
        <v>150.1199951171875</v>
      </c>
      <c r="O45" s="24">
        <f>IF(A45&gt;20,1,LOOKUP(A45,Очки!$A$2:$A$21,Очки!$B$2:$B$21))</f>
        <v>39</v>
      </c>
    </row>
    <row r="46" spans="1:15" ht="38.25">
      <c r="A46" s="20">
        <v>5</v>
      </c>
      <c r="B46" s="22" t="s">
        <v>474</v>
      </c>
      <c r="C46" s="22" t="s">
        <v>475</v>
      </c>
      <c r="D46" s="22" t="s">
        <v>476</v>
      </c>
      <c r="E46" s="22" t="s">
        <v>65</v>
      </c>
      <c r="F46" s="22" t="s">
        <v>477</v>
      </c>
      <c r="G46" s="22" t="s">
        <v>478</v>
      </c>
      <c r="H46" s="23">
        <v>147.94000244140625</v>
      </c>
      <c r="I46" s="24">
        <v>58</v>
      </c>
      <c r="J46" s="23">
        <f t="shared" si="6"/>
        <v>205.94000244140625</v>
      </c>
      <c r="K46" s="23">
        <v>151.92999267578125</v>
      </c>
      <c r="L46" s="24">
        <v>10</v>
      </c>
      <c r="M46" s="23">
        <f t="shared" si="7"/>
        <v>161.92999267578125</v>
      </c>
      <c r="N46" s="23">
        <f t="shared" si="8"/>
        <v>161.92999267578125</v>
      </c>
      <c r="O46" s="24">
        <f>IF(A46&gt;20,1,LOOKUP(A46,Очки!$A$2:$A$21,Очки!$B$2:$B$21))</f>
        <v>35</v>
      </c>
    </row>
    <row r="47" spans="1:15" ht="51">
      <c r="A47" s="20">
        <v>6</v>
      </c>
      <c r="B47" s="22" t="s">
        <v>479</v>
      </c>
      <c r="C47" s="22" t="s">
        <v>480</v>
      </c>
      <c r="D47" s="22" t="s">
        <v>481</v>
      </c>
      <c r="E47" s="22" t="s">
        <v>40</v>
      </c>
      <c r="F47" s="22" t="s">
        <v>482</v>
      </c>
      <c r="G47" s="22" t="s">
        <v>483</v>
      </c>
      <c r="H47" s="23">
        <v>170.86000061035156</v>
      </c>
      <c r="I47" s="24">
        <v>8</v>
      </c>
      <c r="J47" s="23">
        <f t="shared" si="6"/>
        <v>178.86000061035156</v>
      </c>
      <c r="K47" s="23">
        <v>172.92999267578125</v>
      </c>
      <c r="L47" s="24">
        <v>0</v>
      </c>
      <c r="M47" s="23">
        <f t="shared" si="7"/>
        <v>172.92999267578125</v>
      </c>
      <c r="N47" s="23">
        <f t="shared" si="8"/>
        <v>172.92999267578125</v>
      </c>
      <c r="O47" s="24">
        <f>IF(A47&gt;20,1,LOOKUP(A47,Очки!$A$2:$A$21,Очки!$B$2:$B$21))</f>
        <v>31</v>
      </c>
    </row>
    <row r="48" spans="1:15" ht="51">
      <c r="A48" s="20">
        <v>7</v>
      </c>
      <c r="B48" s="22" t="s">
        <v>484</v>
      </c>
      <c r="C48" s="22" t="s">
        <v>485</v>
      </c>
      <c r="D48" s="22" t="s">
        <v>486</v>
      </c>
      <c r="E48" s="22" t="s">
        <v>24</v>
      </c>
      <c r="F48" s="22" t="s">
        <v>487</v>
      </c>
      <c r="G48" s="22" t="s">
        <v>488</v>
      </c>
      <c r="H48" s="23">
        <v>147.74000549316406</v>
      </c>
      <c r="I48" s="24">
        <v>66</v>
      </c>
      <c r="J48" s="23">
        <f t="shared" si="6"/>
        <v>213.74000549316406</v>
      </c>
      <c r="K48" s="23">
        <v>142.6300048828125</v>
      </c>
      <c r="L48" s="24">
        <v>56</v>
      </c>
      <c r="M48" s="23">
        <f t="shared" si="7"/>
        <v>198.6300048828125</v>
      </c>
      <c r="N48" s="23">
        <f t="shared" si="8"/>
        <v>198.6300048828125</v>
      </c>
      <c r="O48" s="24">
        <f>IF(A48&gt;20,1,LOOKUP(A48,Очки!$A$2:$A$21,Очки!$B$2:$B$21))</f>
        <v>27</v>
      </c>
    </row>
    <row r="49" spans="1:15" ht="76.5">
      <c r="A49" s="20">
        <v>8</v>
      </c>
      <c r="B49" s="22" t="s">
        <v>489</v>
      </c>
      <c r="C49" s="22" t="s">
        <v>490</v>
      </c>
      <c r="D49" s="22" t="s">
        <v>398</v>
      </c>
      <c r="E49" s="22" t="s">
        <v>20</v>
      </c>
      <c r="F49" s="22" t="s">
        <v>491</v>
      </c>
      <c r="G49" s="22" t="s">
        <v>492</v>
      </c>
      <c r="H49" s="23">
        <v>222.89999389648438</v>
      </c>
      <c r="I49" s="24">
        <v>116</v>
      </c>
      <c r="J49" s="23">
        <f t="shared" si="6"/>
        <v>338.8999938964844</v>
      </c>
      <c r="K49" s="23">
        <v>211.1199951171875</v>
      </c>
      <c r="L49" s="24">
        <v>210</v>
      </c>
      <c r="M49" s="23">
        <f t="shared" si="7"/>
        <v>421.1199951171875</v>
      </c>
      <c r="N49" s="23">
        <f t="shared" si="8"/>
        <v>338.8999938964844</v>
      </c>
      <c r="O49" s="24">
        <f>IF(A49&gt;20,1,LOOKUP(A49,Очки!$A$2:$A$21,Очки!$B$2:$B$21))</f>
        <v>24</v>
      </c>
    </row>
    <row r="51" spans="1:8" ht="18">
      <c r="A51" s="34" t="s">
        <v>152</v>
      </c>
      <c r="B51" s="34"/>
      <c r="C51" s="34"/>
      <c r="D51" s="34"/>
      <c r="E51" s="34"/>
      <c r="F51" s="34"/>
      <c r="G51" s="34"/>
      <c r="H51" s="34"/>
    </row>
    <row r="52" spans="1:15" ht="12.75">
      <c r="A52" s="35" t="s">
        <v>4</v>
      </c>
      <c r="B52" s="35" t="s">
        <v>5</v>
      </c>
      <c r="C52" s="35" t="s">
        <v>6</v>
      </c>
      <c r="D52" s="35" t="s">
        <v>7</v>
      </c>
      <c r="E52" s="35" t="s">
        <v>8</v>
      </c>
      <c r="F52" s="35" t="s">
        <v>9</v>
      </c>
      <c r="G52" s="35" t="s">
        <v>10</v>
      </c>
      <c r="H52" s="37" t="s">
        <v>12</v>
      </c>
      <c r="I52" s="38"/>
      <c r="J52" s="39"/>
      <c r="K52" s="37" t="s">
        <v>16</v>
      </c>
      <c r="L52" s="38"/>
      <c r="M52" s="39"/>
      <c r="N52" s="35" t="s">
        <v>17</v>
      </c>
      <c r="O52" s="40" t="s">
        <v>201</v>
      </c>
    </row>
    <row r="53" spans="1:15" ht="12.75">
      <c r="A53" s="36"/>
      <c r="B53" s="36"/>
      <c r="C53" s="36"/>
      <c r="D53" s="36"/>
      <c r="E53" s="36"/>
      <c r="F53" s="36"/>
      <c r="G53" s="36"/>
      <c r="H53" s="5" t="s">
        <v>13</v>
      </c>
      <c r="I53" s="5" t="s">
        <v>14</v>
      </c>
      <c r="J53" s="5" t="s">
        <v>15</v>
      </c>
      <c r="K53" s="5" t="s">
        <v>13</v>
      </c>
      <c r="L53" s="5" t="s">
        <v>14</v>
      </c>
      <c r="M53" s="5" t="s">
        <v>15</v>
      </c>
      <c r="N53" s="36"/>
      <c r="O53" s="41"/>
    </row>
    <row r="54" spans="1:15" ht="114.75">
      <c r="A54" s="15">
        <v>1</v>
      </c>
      <c r="B54" s="17" t="s">
        <v>493</v>
      </c>
      <c r="C54" s="17" t="s">
        <v>379</v>
      </c>
      <c r="D54" s="17" t="s">
        <v>494</v>
      </c>
      <c r="E54" s="17" t="s">
        <v>108</v>
      </c>
      <c r="F54" s="17" t="s">
        <v>495</v>
      </c>
      <c r="G54" s="17" t="s">
        <v>496</v>
      </c>
      <c r="H54" s="18">
        <v>117.80000305175781</v>
      </c>
      <c r="I54" s="19">
        <v>2</v>
      </c>
      <c r="J54" s="18">
        <f aca="true" t="shared" si="9" ref="J54:J64">H54+I54</f>
        <v>119.80000305175781</v>
      </c>
      <c r="K54" s="18">
        <v>111.23999786376953</v>
      </c>
      <c r="L54" s="19">
        <v>0</v>
      </c>
      <c r="M54" s="18">
        <f aca="true" t="shared" si="10" ref="M54:M64">K54+L54</f>
        <v>111.23999786376953</v>
      </c>
      <c r="N54" s="18">
        <f aca="true" t="shared" si="11" ref="N54:N64">MIN(M54,J54)</f>
        <v>111.23999786376953</v>
      </c>
      <c r="O54" s="19">
        <f>IF(A54&gt;20,1,LOOKUP(A54,Очки!$A$2:$A$21,Очки!$B$2:$B$21))</f>
        <v>55</v>
      </c>
    </row>
    <row r="55" spans="1:15" ht="63.75">
      <c r="A55" s="20">
        <v>2</v>
      </c>
      <c r="B55" s="22" t="s">
        <v>497</v>
      </c>
      <c r="C55" s="22" t="s">
        <v>498</v>
      </c>
      <c r="D55" s="22" t="s">
        <v>494</v>
      </c>
      <c r="E55" s="22" t="s">
        <v>24</v>
      </c>
      <c r="F55" s="22" t="s">
        <v>499</v>
      </c>
      <c r="G55" s="22" t="s">
        <v>500</v>
      </c>
      <c r="H55" s="23">
        <v>113.33000183105469</v>
      </c>
      <c r="I55" s="24">
        <v>0</v>
      </c>
      <c r="J55" s="23">
        <f t="shared" si="9"/>
        <v>113.33000183105469</v>
      </c>
      <c r="K55" s="23">
        <v>116.62000274658203</v>
      </c>
      <c r="L55" s="24">
        <v>4</v>
      </c>
      <c r="M55" s="23">
        <f t="shared" si="10"/>
        <v>120.62000274658203</v>
      </c>
      <c r="N55" s="23">
        <f t="shared" si="11"/>
        <v>113.33000183105469</v>
      </c>
      <c r="O55" s="24">
        <f>IF(A55&gt;20,1,LOOKUP(A55,Очки!$A$2:$A$21,Очки!$B$2:$B$21))</f>
        <v>49</v>
      </c>
    </row>
    <row r="56" spans="1:15" ht="114.75">
      <c r="A56" s="20">
        <v>3</v>
      </c>
      <c r="B56" s="22" t="s">
        <v>501</v>
      </c>
      <c r="C56" s="22" t="s">
        <v>502</v>
      </c>
      <c r="D56" s="22" t="s">
        <v>494</v>
      </c>
      <c r="E56" s="22" t="s">
        <v>32</v>
      </c>
      <c r="F56" s="22" t="s">
        <v>503</v>
      </c>
      <c r="G56" s="22" t="s">
        <v>504</v>
      </c>
      <c r="H56" s="23">
        <v>110.66000366210938</v>
      </c>
      <c r="I56" s="24">
        <v>4</v>
      </c>
      <c r="J56" s="23">
        <f t="shared" si="9"/>
        <v>114.66000366210938</v>
      </c>
      <c r="K56" s="23">
        <v>109.87999725341797</v>
      </c>
      <c r="L56" s="24">
        <v>4</v>
      </c>
      <c r="M56" s="23">
        <f t="shared" si="10"/>
        <v>113.87999725341797</v>
      </c>
      <c r="N56" s="23">
        <f t="shared" si="11"/>
        <v>113.87999725341797</v>
      </c>
      <c r="O56" s="24">
        <f>IF(A56&gt;20,1,LOOKUP(A56,Очки!$A$2:$A$21,Очки!$B$2:$B$21))</f>
        <v>44</v>
      </c>
    </row>
    <row r="57" spans="1:15" ht="89.25">
      <c r="A57" s="20">
        <v>4</v>
      </c>
      <c r="B57" s="22" t="s">
        <v>505</v>
      </c>
      <c r="C57" s="22" t="s">
        <v>498</v>
      </c>
      <c r="D57" s="22" t="s">
        <v>347</v>
      </c>
      <c r="E57" s="22" t="s">
        <v>20</v>
      </c>
      <c r="F57" s="22" t="s">
        <v>506</v>
      </c>
      <c r="G57" s="22" t="s">
        <v>507</v>
      </c>
      <c r="H57" s="23">
        <v>114.44000244140625</v>
      </c>
      <c r="I57" s="24">
        <v>4</v>
      </c>
      <c r="J57" s="23">
        <f t="shared" si="9"/>
        <v>118.44000244140625</v>
      </c>
      <c r="K57" s="23">
        <v>136.25999450683594</v>
      </c>
      <c r="L57" s="24">
        <v>8</v>
      </c>
      <c r="M57" s="23">
        <f t="shared" si="10"/>
        <v>144.25999450683594</v>
      </c>
      <c r="N57" s="23">
        <f t="shared" si="11"/>
        <v>118.44000244140625</v>
      </c>
      <c r="O57" s="24">
        <f>IF(A57&gt;20,1,LOOKUP(A57,Очки!$A$2:$A$21,Очки!$B$2:$B$21))</f>
        <v>39</v>
      </c>
    </row>
    <row r="58" spans="1:15" ht="38.25">
      <c r="A58" s="20">
        <v>5</v>
      </c>
      <c r="B58" s="22" t="s">
        <v>508</v>
      </c>
      <c r="C58" s="22" t="s">
        <v>361</v>
      </c>
      <c r="D58" s="22" t="s">
        <v>371</v>
      </c>
      <c r="E58" s="22" t="s">
        <v>36</v>
      </c>
      <c r="F58" s="22" t="s">
        <v>509</v>
      </c>
      <c r="G58" s="22" t="s">
        <v>510</v>
      </c>
      <c r="H58" s="23">
        <v>120.86000061035156</v>
      </c>
      <c r="I58" s="24">
        <v>4</v>
      </c>
      <c r="J58" s="23">
        <f t="shared" si="9"/>
        <v>124.86000061035156</v>
      </c>
      <c r="K58" s="23">
        <v>118.52999877929688</v>
      </c>
      <c r="L58" s="24">
        <v>4</v>
      </c>
      <c r="M58" s="23">
        <f t="shared" si="10"/>
        <v>122.52999877929688</v>
      </c>
      <c r="N58" s="23">
        <f t="shared" si="11"/>
        <v>122.52999877929688</v>
      </c>
      <c r="O58" s="24">
        <f>IF(A58&gt;20,1,LOOKUP(A58,Очки!$A$2:$A$21,Очки!$B$2:$B$21))</f>
        <v>35</v>
      </c>
    </row>
    <row r="59" spans="1:15" ht="38.25">
      <c r="A59" s="20">
        <v>6</v>
      </c>
      <c r="B59" s="22" t="s">
        <v>511</v>
      </c>
      <c r="C59" s="22" t="s">
        <v>375</v>
      </c>
      <c r="D59" s="22" t="s">
        <v>347</v>
      </c>
      <c r="E59" s="22" t="s">
        <v>54</v>
      </c>
      <c r="F59" s="22" t="s">
        <v>441</v>
      </c>
      <c r="G59" s="22" t="s">
        <v>512</v>
      </c>
      <c r="H59" s="23">
        <v>124.9800033569336</v>
      </c>
      <c r="I59" s="24">
        <v>16</v>
      </c>
      <c r="J59" s="23">
        <f t="shared" si="9"/>
        <v>140.9800033569336</v>
      </c>
      <c r="K59" s="23">
        <v>120.56999969482422</v>
      </c>
      <c r="L59" s="24">
        <v>2</v>
      </c>
      <c r="M59" s="23">
        <f t="shared" si="10"/>
        <v>122.56999969482422</v>
      </c>
      <c r="N59" s="23">
        <f t="shared" si="11"/>
        <v>122.56999969482422</v>
      </c>
      <c r="O59" s="24">
        <f>IF(A59&gt;20,1,LOOKUP(A59,Очки!$A$2:$A$21,Очки!$B$2:$B$21))</f>
        <v>31</v>
      </c>
    </row>
    <row r="60" spans="1:15" ht="51">
      <c r="A60" s="20">
        <v>7</v>
      </c>
      <c r="B60" s="22" t="s">
        <v>513</v>
      </c>
      <c r="C60" s="22" t="s">
        <v>502</v>
      </c>
      <c r="D60" s="22" t="s">
        <v>514</v>
      </c>
      <c r="E60" s="22" t="s">
        <v>65</v>
      </c>
      <c r="F60" s="22" t="s">
        <v>515</v>
      </c>
      <c r="G60" s="22" t="s">
        <v>516</v>
      </c>
      <c r="H60" s="23">
        <v>123.36000061035156</v>
      </c>
      <c r="I60" s="24">
        <v>4</v>
      </c>
      <c r="J60" s="23">
        <f t="shared" si="9"/>
        <v>127.36000061035156</v>
      </c>
      <c r="K60" s="23">
        <v>134.22999572753906</v>
      </c>
      <c r="L60" s="24">
        <v>10</v>
      </c>
      <c r="M60" s="23">
        <f t="shared" si="10"/>
        <v>144.22999572753906</v>
      </c>
      <c r="N60" s="23">
        <f t="shared" si="11"/>
        <v>127.36000061035156</v>
      </c>
      <c r="O60" s="24">
        <f>IF(A60&gt;20,1,LOOKUP(A60,Очки!$A$2:$A$21,Очки!$B$2:$B$21))</f>
        <v>27</v>
      </c>
    </row>
    <row r="61" spans="1:15" ht="89.25">
      <c r="A61" s="20">
        <v>8</v>
      </c>
      <c r="B61" s="22" t="s">
        <v>517</v>
      </c>
      <c r="C61" s="22" t="s">
        <v>518</v>
      </c>
      <c r="D61" s="22" t="s">
        <v>519</v>
      </c>
      <c r="E61" s="22" t="s">
        <v>61</v>
      </c>
      <c r="F61" s="22" t="s">
        <v>520</v>
      </c>
      <c r="G61" s="22" t="s">
        <v>521</v>
      </c>
      <c r="H61" s="23">
        <v>121.51000213623047</v>
      </c>
      <c r="I61" s="24">
        <v>10</v>
      </c>
      <c r="J61" s="23">
        <f t="shared" si="9"/>
        <v>131.51000213623047</v>
      </c>
      <c r="K61" s="23">
        <v>126.08000183105469</v>
      </c>
      <c r="L61" s="24">
        <v>4</v>
      </c>
      <c r="M61" s="23">
        <f t="shared" si="10"/>
        <v>130.0800018310547</v>
      </c>
      <c r="N61" s="23">
        <f t="shared" si="11"/>
        <v>130.0800018310547</v>
      </c>
      <c r="O61" s="24">
        <f>IF(A61&gt;20,1,LOOKUP(A61,Очки!$A$2:$A$21,Очки!$B$2:$B$21))</f>
        <v>24</v>
      </c>
    </row>
    <row r="62" spans="1:15" ht="114.75">
      <c r="A62" s="20">
        <v>9</v>
      </c>
      <c r="B62" s="22" t="s">
        <v>522</v>
      </c>
      <c r="C62" s="22" t="s">
        <v>523</v>
      </c>
      <c r="D62" s="22" t="s">
        <v>524</v>
      </c>
      <c r="E62" s="22" t="s">
        <v>90</v>
      </c>
      <c r="F62" s="22" t="s">
        <v>525</v>
      </c>
      <c r="G62" s="22" t="s">
        <v>526</v>
      </c>
      <c r="H62" s="23">
        <v>130.14999389648438</v>
      </c>
      <c r="I62" s="24">
        <v>10</v>
      </c>
      <c r="J62" s="23">
        <f t="shared" si="9"/>
        <v>140.14999389648438</v>
      </c>
      <c r="K62" s="23">
        <v>136.3300018310547</v>
      </c>
      <c r="L62" s="24">
        <v>64</v>
      </c>
      <c r="M62" s="23">
        <f t="shared" si="10"/>
        <v>200.3300018310547</v>
      </c>
      <c r="N62" s="23">
        <f t="shared" si="11"/>
        <v>140.14999389648438</v>
      </c>
      <c r="O62" s="24">
        <f>IF(A62&gt;20,1,LOOKUP(A62,Очки!$A$2:$A$21,Очки!$B$2:$B$21))</f>
        <v>21</v>
      </c>
    </row>
    <row r="63" spans="1:15" ht="63.75">
      <c r="A63" s="20">
        <v>10</v>
      </c>
      <c r="B63" s="22" t="s">
        <v>527</v>
      </c>
      <c r="C63" s="22" t="s">
        <v>528</v>
      </c>
      <c r="D63" s="22" t="s">
        <v>481</v>
      </c>
      <c r="E63" s="22" t="s">
        <v>104</v>
      </c>
      <c r="F63" s="22" t="s">
        <v>529</v>
      </c>
      <c r="G63" s="22" t="s">
        <v>530</v>
      </c>
      <c r="H63" s="23">
        <v>156</v>
      </c>
      <c r="I63" s="24">
        <v>56</v>
      </c>
      <c r="J63" s="23">
        <f t="shared" si="9"/>
        <v>212</v>
      </c>
      <c r="K63" s="23">
        <v>144.99000549316406</v>
      </c>
      <c r="L63" s="24">
        <v>6</v>
      </c>
      <c r="M63" s="23">
        <f t="shared" si="10"/>
        <v>150.99000549316406</v>
      </c>
      <c r="N63" s="23">
        <f t="shared" si="11"/>
        <v>150.99000549316406</v>
      </c>
      <c r="O63" s="24">
        <f>IF(A63&gt;20,1,LOOKUP(A63,Очки!$A$2:$A$21,Очки!$B$2:$B$21))</f>
        <v>18</v>
      </c>
    </row>
    <row r="64" spans="1:15" ht="76.5">
      <c r="A64" s="20">
        <v>11</v>
      </c>
      <c r="B64" s="22" t="s">
        <v>531</v>
      </c>
      <c r="C64" s="22" t="s">
        <v>532</v>
      </c>
      <c r="D64" s="22" t="s">
        <v>533</v>
      </c>
      <c r="E64" s="22" t="s">
        <v>40</v>
      </c>
      <c r="F64" s="22" t="s">
        <v>534</v>
      </c>
      <c r="G64" s="22" t="s">
        <v>535</v>
      </c>
      <c r="H64" s="23">
        <v>158.88999938964844</v>
      </c>
      <c r="I64" s="24">
        <v>8</v>
      </c>
      <c r="J64" s="23">
        <f t="shared" si="9"/>
        <v>166.88999938964844</v>
      </c>
      <c r="K64" s="23">
        <v>139.27999877929688</v>
      </c>
      <c r="L64" s="24">
        <v>12</v>
      </c>
      <c r="M64" s="23">
        <f t="shared" si="10"/>
        <v>151.27999877929688</v>
      </c>
      <c r="N64" s="23">
        <f t="shared" si="11"/>
        <v>151.27999877929688</v>
      </c>
      <c r="O64" s="24">
        <f>IF(A64&gt;20,1,LOOKUP(A64,Очки!$A$2:$A$21,Очки!$B$2:$B$21))</f>
        <v>15</v>
      </c>
    </row>
    <row r="66" ht="15.75">
      <c r="B66" s="14" t="s">
        <v>538</v>
      </c>
    </row>
    <row r="67" ht="12.75">
      <c r="B67" s="13"/>
    </row>
    <row r="68" ht="15.75">
      <c r="B68" s="14" t="s">
        <v>539</v>
      </c>
    </row>
  </sheetData>
  <sheetProtection/>
  <mergeCells count="54">
    <mergeCell ref="K52:M52"/>
    <mergeCell ref="N52:N53"/>
    <mergeCell ref="O8:O9"/>
    <mergeCell ref="O52:O53"/>
    <mergeCell ref="O26:O27"/>
    <mergeCell ref="O40:O41"/>
    <mergeCell ref="K26:M26"/>
    <mergeCell ref="N26:N27"/>
    <mergeCell ref="K40:M40"/>
    <mergeCell ref="N40:N41"/>
    <mergeCell ref="A51:H51"/>
    <mergeCell ref="A52:A53"/>
    <mergeCell ref="B52:B53"/>
    <mergeCell ref="C52:C53"/>
    <mergeCell ref="D52:D53"/>
    <mergeCell ref="E52:E53"/>
    <mergeCell ref="F52:F53"/>
    <mergeCell ref="G52:G53"/>
    <mergeCell ref="H52:J52"/>
    <mergeCell ref="H26:J26"/>
    <mergeCell ref="A39:H39"/>
    <mergeCell ref="A40:A41"/>
    <mergeCell ref="B40:B41"/>
    <mergeCell ref="C40:C41"/>
    <mergeCell ref="D40:D41"/>
    <mergeCell ref="E40:E41"/>
    <mergeCell ref="F40:F41"/>
    <mergeCell ref="G40:G41"/>
    <mergeCell ref="H40:J40"/>
    <mergeCell ref="K8:M8"/>
    <mergeCell ref="N8:N9"/>
    <mergeCell ref="A25:H25"/>
    <mergeCell ref="A26:A27"/>
    <mergeCell ref="B26:B27"/>
    <mergeCell ref="C26:C27"/>
    <mergeCell ref="D26:D27"/>
    <mergeCell ref="E26:E27"/>
    <mergeCell ref="F26:F27"/>
    <mergeCell ref="G26:G27"/>
    <mergeCell ref="A7:H7"/>
    <mergeCell ref="A8:A9"/>
    <mergeCell ref="B8:B9"/>
    <mergeCell ref="C8:C9"/>
    <mergeCell ref="D8:D9"/>
    <mergeCell ref="E8:E9"/>
    <mergeCell ref="F8:F9"/>
    <mergeCell ref="G8:G9"/>
    <mergeCell ref="H8:J8"/>
    <mergeCell ref="A3:B3"/>
    <mergeCell ref="A1:O1"/>
    <mergeCell ref="A2:O2"/>
    <mergeCell ref="C3:O3"/>
    <mergeCell ref="A4:N4"/>
    <mergeCell ref="A5:N5"/>
  </mergeCells>
  <printOptions/>
  <pageMargins left="0.2362204724409449" right="0.2362204724409449" top="0.2362204724409449" bottom="0.46" header="0.2362204724409449" footer="0.2362204724409449"/>
  <pageSetup horizontalDpi="600" verticalDpi="600" orientation="landscape" paperSize="9" r:id="rId1"/>
  <headerFooter alignWithMargins="0">
    <oddFooter>&amp;CЭту программу разработали Л.Ю.Рябиков и А.В. Горелик.  © Все права защищены.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74"/>
  <sheetViews>
    <sheetView zoomScaleSheetLayoutView="70" zoomScalePageLayoutView="0" workbookViewId="0" topLeftCell="A43">
      <selection activeCell="A51" sqref="A51:H51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3" width="5.75390625" style="1" customWidth="1"/>
    <col min="4" max="4" width="5.125" style="1" customWidth="1"/>
    <col min="5" max="5" width="17.25390625" style="1" customWidth="1"/>
    <col min="6" max="6" width="22.375" style="1" customWidth="1"/>
    <col min="7" max="7" width="15.25390625" style="1" customWidth="1"/>
    <col min="8" max="8" width="7.00390625" style="1" customWidth="1"/>
    <col min="9" max="9" width="4.875" style="1" customWidth="1"/>
    <col min="10" max="11" width="7.00390625" style="1" customWidth="1"/>
    <col min="12" max="12" width="4.875" style="1" customWidth="1"/>
    <col min="13" max="14" width="7.00390625" style="1" customWidth="1"/>
    <col min="15" max="16384" width="9.125" style="1" customWidth="1"/>
  </cols>
  <sheetData>
    <row r="1" spans="1:15" ht="63" customHeight="1">
      <c r="A1" s="27" t="s">
        <v>544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</row>
    <row r="2" spans="1:15" ht="37.5" customHeight="1">
      <c r="A2" s="30" t="s">
        <v>536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29"/>
    </row>
    <row r="3" spans="1:15" ht="12.75">
      <c r="A3" s="26" t="s">
        <v>1</v>
      </c>
      <c r="B3" s="26"/>
      <c r="C3" s="31" t="s">
        <v>543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9"/>
    </row>
    <row r="4" spans="1:14" ht="20.2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23.25">
      <c r="A5" s="33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7" spans="1:8" ht="18">
      <c r="A7" s="34" t="s">
        <v>11</v>
      </c>
      <c r="B7" s="34"/>
      <c r="C7" s="34"/>
      <c r="D7" s="34"/>
      <c r="E7" s="34"/>
      <c r="F7" s="34"/>
      <c r="G7" s="34"/>
      <c r="H7" s="34"/>
    </row>
    <row r="8" spans="1:15" ht="12.75">
      <c r="A8" s="35" t="s">
        <v>4</v>
      </c>
      <c r="B8" s="35" t="s">
        <v>5</v>
      </c>
      <c r="C8" s="35" t="s">
        <v>6</v>
      </c>
      <c r="D8" s="35" t="s">
        <v>7</v>
      </c>
      <c r="E8" s="35" t="s">
        <v>8</v>
      </c>
      <c r="F8" s="35" t="s">
        <v>9</v>
      </c>
      <c r="G8" s="35" t="s">
        <v>10</v>
      </c>
      <c r="H8" s="37" t="s">
        <v>12</v>
      </c>
      <c r="I8" s="38"/>
      <c r="J8" s="39"/>
      <c r="K8" s="37" t="s">
        <v>16</v>
      </c>
      <c r="L8" s="38"/>
      <c r="M8" s="39"/>
      <c r="N8" s="35" t="s">
        <v>17</v>
      </c>
      <c r="O8" s="40" t="s">
        <v>201</v>
      </c>
    </row>
    <row r="9" spans="1:15" ht="12.75">
      <c r="A9" s="36"/>
      <c r="B9" s="36"/>
      <c r="C9" s="36"/>
      <c r="D9" s="36"/>
      <c r="E9" s="36"/>
      <c r="F9" s="36"/>
      <c r="G9" s="36"/>
      <c r="H9" s="5" t="s">
        <v>13</v>
      </c>
      <c r="I9" s="5" t="s">
        <v>14</v>
      </c>
      <c r="J9" s="5" t="s">
        <v>15</v>
      </c>
      <c r="K9" s="5" t="s">
        <v>13</v>
      </c>
      <c r="L9" s="5" t="s">
        <v>14</v>
      </c>
      <c r="M9" s="5" t="s">
        <v>15</v>
      </c>
      <c r="N9" s="36"/>
      <c r="O9" s="41"/>
    </row>
    <row r="10" spans="1:15" ht="25.5">
      <c r="A10" s="15">
        <v>1</v>
      </c>
      <c r="B10" s="16" t="s">
        <v>18</v>
      </c>
      <c r="C10" s="16">
        <v>1994</v>
      </c>
      <c r="D10" s="16" t="s">
        <v>19</v>
      </c>
      <c r="E10" s="17" t="s">
        <v>20</v>
      </c>
      <c r="F10" s="17" t="s">
        <v>21</v>
      </c>
      <c r="G10" s="17" t="s">
        <v>22</v>
      </c>
      <c r="H10" s="18">
        <v>86.12000274658203</v>
      </c>
      <c r="I10" s="19">
        <v>2</v>
      </c>
      <c r="J10" s="18">
        <f aca="true" t="shared" si="0" ref="J10:J53">H10+I10</f>
        <v>88.12000274658203</v>
      </c>
      <c r="K10" s="18">
        <v>85.5999984741211</v>
      </c>
      <c r="L10" s="19">
        <v>0</v>
      </c>
      <c r="M10" s="18">
        <f aca="true" t="shared" si="1" ref="M10:M31">K10+L10</f>
        <v>85.5999984741211</v>
      </c>
      <c r="N10" s="18">
        <f aca="true" t="shared" si="2" ref="N10:N53">MIN(M10,J10)</f>
        <v>85.5999984741211</v>
      </c>
      <c r="O10" s="19">
        <f>IF(A10&gt;20,1,LOOKUP(A10,Очки!$A$2:$A$21,Очки!$B$2:$B$21))</f>
        <v>55</v>
      </c>
    </row>
    <row r="11" spans="1:15" ht="25.5">
      <c r="A11" s="20">
        <v>2</v>
      </c>
      <c r="B11" s="21" t="s">
        <v>23</v>
      </c>
      <c r="C11" s="21">
        <v>1994</v>
      </c>
      <c r="D11" s="21" t="s">
        <v>19</v>
      </c>
      <c r="E11" s="22" t="s">
        <v>24</v>
      </c>
      <c r="F11" s="22" t="s">
        <v>25</v>
      </c>
      <c r="G11" s="22" t="s">
        <v>26</v>
      </c>
      <c r="H11" s="23">
        <v>91.55000305175781</v>
      </c>
      <c r="I11" s="24">
        <v>2</v>
      </c>
      <c r="J11" s="23">
        <f t="shared" si="0"/>
        <v>93.55000305175781</v>
      </c>
      <c r="K11" s="23">
        <v>83.86000061035156</v>
      </c>
      <c r="L11" s="24">
        <v>2</v>
      </c>
      <c r="M11" s="23">
        <f t="shared" si="1"/>
        <v>85.86000061035156</v>
      </c>
      <c r="N11" s="23">
        <f t="shared" si="2"/>
        <v>85.86000061035156</v>
      </c>
      <c r="O11" s="24">
        <f>IF(A11&gt;20,1,LOOKUP(A11,Очки!$A$2:$A$21,Очки!$B$2:$B$21))</f>
        <v>49</v>
      </c>
    </row>
    <row r="12" spans="1:15" ht="38.25">
      <c r="A12" s="20">
        <v>3</v>
      </c>
      <c r="B12" s="21" t="s">
        <v>27</v>
      </c>
      <c r="C12" s="21">
        <v>1995</v>
      </c>
      <c r="D12" s="21" t="s">
        <v>19</v>
      </c>
      <c r="E12" s="22" t="s">
        <v>108</v>
      </c>
      <c r="F12" s="22" t="s">
        <v>28</v>
      </c>
      <c r="G12" s="22" t="s">
        <v>29</v>
      </c>
      <c r="H12" s="23">
        <v>88.94000244140625</v>
      </c>
      <c r="I12" s="24">
        <v>0</v>
      </c>
      <c r="J12" s="23">
        <f t="shared" si="0"/>
        <v>88.94000244140625</v>
      </c>
      <c r="K12" s="23">
        <v>86.44000244140625</v>
      </c>
      <c r="L12" s="24">
        <v>0</v>
      </c>
      <c r="M12" s="23">
        <f t="shared" si="1"/>
        <v>86.44000244140625</v>
      </c>
      <c r="N12" s="23">
        <f t="shared" si="2"/>
        <v>86.44000244140625</v>
      </c>
      <c r="O12" s="24">
        <f>IF(A12&gt;20,1,LOOKUP(A12,Очки!$A$2:$A$21,Очки!$B$2:$B$21))</f>
        <v>44</v>
      </c>
    </row>
    <row r="13" spans="1:15" ht="25.5">
      <c r="A13" s="20">
        <v>4</v>
      </c>
      <c r="B13" s="21" t="s">
        <v>30</v>
      </c>
      <c r="C13" s="21">
        <v>1994</v>
      </c>
      <c r="D13" s="21" t="s">
        <v>19</v>
      </c>
      <c r="E13" s="22" t="s">
        <v>20</v>
      </c>
      <c r="F13" s="22" t="s">
        <v>21</v>
      </c>
      <c r="G13" s="22" t="s">
        <v>22</v>
      </c>
      <c r="H13" s="23">
        <v>87.83000183105469</v>
      </c>
      <c r="I13" s="24">
        <v>0</v>
      </c>
      <c r="J13" s="23">
        <f t="shared" si="0"/>
        <v>87.83000183105469</v>
      </c>
      <c r="K13" s="23">
        <v>86.91999816894531</v>
      </c>
      <c r="L13" s="24">
        <v>0</v>
      </c>
      <c r="M13" s="23">
        <f t="shared" si="1"/>
        <v>86.91999816894531</v>
      </c>
      <c r="N13" s="23">
        <f t="shared" si="2"/>
        <v>86.91999816894531</v>
      </c>
      <c r="O13" s="24">
        <f>IF(A13&gt;20,1,LOOKUP(A13,Очки!$A$2:$A$21,Очки!$B$2:$B$21))</f>
        <v>39</v>
      </c>
    </row>
    <row r="14" spans="1:15" ht="38.25">
      <c r="A14" s="20">
        <v>5</v>
      </c>
      <c r="B14" s="21" t="s">
        <v>31</v>
      </c>
      <c r="C14" s="21">
        <v>1994</v>
      </c>
      <c r="D14" s="21" t="s">
        <v>19</v>
      </c>
      <c r="E14" s="22" t="s">
        <v>32</v>
      </c>
      <c r="F14" s="22" t="s">
        <v>33</v>
      </c>
      <c r="G14" s="22" t="s">
        <v>34</v>
      </c>
      <c r="H14" s="23">
        <v>103.55999755859375</v>
      </c>
      <c r="I14" s="24">
        <v>4</v>
      </c>
      <c r="J14" s="23">
        <f t="shared" si="0"/>
        <v>107.55999755859375</v>
      </c>
      <c r="K14" s="23">
        <v>95.52999877929688</v>
      </c>
      <c r="L14" s="24">
        <v>0</v>
      </c>
      <c r="M14" s="23">
        <f t="shared" si="1"/>
        <v>95.52999877929688</v>
      </c>
      <c r="N14" s="23">
        <f t="shared" si="2"/>
        <v>95.52999877929688</v>
      </c>
      <c r="O14" s="24">
        <f>IF(A14&gt;20,1,LOOKUP(A14,Очки!$A$2:$A$21,Очки!$B$2:$B$21))</f>
        <v>35</v>
      </c>
    </row>
    <row r="15" spans="1:15" ht="51">
      <c r="A15" s="20">
        <v>6</v>
      </c>
      <c r="B15" s="21" t="s">
        <v>35</v>
      </c>
      <c r="C15" s="21">
        <v>1994</v>
      </c>
      <c r="D15" s="21" t="s">
        <v>19</v>
      </c>
      <c r="E15" s="22" t="s">
        <v>36</v>
      </c>
      <c r="F15" s="22" t="s">
        <v>37</v>
      </c>
      <c r="G15" s="22" t="s">
        <v>38</v>
      </c>
      <c r="H15" s="23">
        <v>91.20999908447266</v>
      </c>
      <c r="I15" s="24">
        <v>6</v>
      </c>
      <c r="J15" s="23">
        <f t="shared" si="0"/>
        <v>97.20999908447266</v>
      </c>
      <c r="K15" s="23">
        <v>88.2699966430664</v>
      </c>
      <c r="L15" s="24">
        <v>50</v>
      </c>
      <c r="M15" s="23">
        <f t="shared" si="1"/>
        <v>138.2699966430664</v>
      </c>
      <c r="N15" s="23">
        <f t="shared" si="2"/>
        <v>97.20999908447266</v>
      </c>
      <c r="O15" s="24">
        <f>IF(A15&gt;20,1,LOOKUP(A15,Очки!$A$2:$A$21,Очки!$B$2:$B$21))</f>
        <v>31</v>
      </c>
    </row>
    <row r="16" spans="1:15" ht="25.5">
      <c r="A16" s="20">
        <v>7</v>
      </c>
      <c r="B16" s="21" t="s">
        <v>39</v>
      </c>
      <c r="C16" s="21">
        <v>1995</v>
      </c>
      <c r="D16" s="21" t="s">
        <v>19</v>
      </c>
      <c r="E16" s="22" t="s">
        <v>40</v>
      </c>
      <c r="F16" s="22" t="s">
        <v>41</v>
      </c>
      <c r="G16" s="22" t="s">
        <v>42</v>
      </c>
      <c r="H16" s="23">
        <v>97.87000274658203</v>
      </c>
      <c r="I16" s="24">
        <v>0</v>
      </c>
      <c r="J16" s="23">
        <f t="shared" si="0"/>
        <v>97.87000274658203</v>
      </c>
      <c r="K16" s="23">
        <v>102.70999908447266</v>
      </c>
      <c r="L16" s="24">
        <v>0</v>
      </c>
      <c r="M16" s="23">
        <f t="shared" si="1"/>
        <v>102.70999908447266</v>
      </c>
      <c r="N16" s="23">
        <f t="shared" si="2"/>
        <v>97.87000274658203</v>
      </c>
      <c r="O16" s="24">
        <f>IF(A16&gt;20,1,LOOKUP(A16,Очки!$A$2:$A$21,Очки!$B$2:$B$21))</f>
        <v>27</v>
      </c>
    </row>
    <row r="17" spans="1:15" ht="12.75">
      <c r="A17" s="20">
        <v>8</v>
      </c>
      <c r="B17" s="21" t="s">
        <v>43</v>
      </c>
      <c r="C17" s="21">
        <v>1997</v>
      </c>
      <c r="D17" s="21">
        <v>1</v>
      </c>
      <c r="E17" s="22" t="s">
        <v>24</v>
      </c>
      <c r="F17" s="22" t="s">
        <v>44</v>
      </c>
      <c r="G17" s="22" t="s">
        <v>45</v>
      </c>
      <c r="H17" s="23">
        <v>96.70999908447266</v>
      </c>
      <c r="I17" s="24">
        <v>2</v>
      </c>
      <c r="J17" s="23">
        <f t="shared" si="0"/>
        <v>98.70999908447266</v>
      </c>
      <c r="K17" s="23">
        <v>96.43000030517578</v>
      </c>
      <c r="L17" s="24">
        <v>6</v>
      </c>
      <c r="M17" s="23">
        <f t="shared" si="1"/>
        <v>102.43000030517578</v>
      </c>
      <c r="N17" s="23">
        <f t="shared" si="2"/>
        <v>98.70999908447266</v>
      </c>
      <c r="O17" s="24">
        <f>IF(A17&gt;20,1,LOOKUP(A17,Очки!$A$2:$A$21,Очки!$B$2:$B$21))</f>
        <v>24</v>
      </c>
    </row>
    <row r="18" spans="1:15" ht="25.5">
      <c r="A18" s="20">
        <v>9</v>
      </c>
      <c r="B18" s="21" t="s">
        <v>46</v>
      </c>
      <c r="C18" s="21">
        <v>1995</v>
      </c>
      <c r="D18" s="21">
        <v>1</v>
      </c>
      <c r="E18" s="22" t="s">
        <v>20</v>
      </c>
      <c r="F18" s="22" t="s">
        <v>47</v>
      </c>
      <c r="G18" s="22" t="s">
        <v>48</v>
      </c>
      <c r="H18" s="23">
        <v>97.26000213623047</v>
      </c>
      <c r="I18" s="24">
        <v>2</v>
      </c>
      <c r="J18" s="23">
        <f t="shared" si="0"/>
        <v>99.26000213623047</v>
      </c>
      <c r="K18" s="23">
        <v>102.61000061035156</v>
      </c>
      <c r="L18" s="24">
        <v>0</v>
      </c>
      <c r="M18" s="23">
        <f t="shared" si="1"/>
        <v>102.61000061035156</v>
      </c>
      <c r="N18" s="23">
        <f t="shared" si="2"/>
        <v>99.26000213623047</v>
      </c>
      <c r="O18" s="24">
        <f>IF(A18&gt;20,1,LOOKUP(A18,Очки!$A$2:$A$21,Очки!$B$2:$B$21))</f>
        <v>21</v>
      </c>
    </row>
    <row r="19" spans="1:15" ht="38.25">
      <c r="A19" s="20">
        <v>10</v>
      </c>
      <c r="B19" s="21" t="s">
        <v>49</v>
      </c>
      <c r="C19" s="21">
        <v>1996</v>
      </c>
      <c r="D19" s="21">
        <v>1</v>
      </c>
      <c r="E19" s="22" t="s">
        <v>50</v>
      </c>
      <c r="F19" s="22" t="s">
        <v>51</v>
      </c>
      <c r="G19" s="22" t="s">
        <v>52</v>
      </c>
      <c r="H19" s="23">
        <v>99.20999908447266</v>
      </c>
      <c r="I19" s="24">
        <v>2</v>
      </c>
      <c r="J19" s="23">
        <f t="shared" si="0"/>
        <v>101.20999908447266</v>
      </c>
      <c r="K19" s="23">
        <v>99.9800033569336</v>
      </c>
      <c r="L19" s="24">
        <v>0</v>
      </c>
      <c r="M19" s="23">
        <f t="shared" si="1"/>
        <v>99.9800033569336</v>
      </c>
      <c r="N19" s="23">
        <f t="shared" si="2"/>
        <v>99.9800033569336</v>
      </c>
      <c r="O19" s="24">
        <f>IF(A19&gt;20,1,LOOKUP(A19,Очки!$A$2:$A$21,Очки!$B$2:$B$21))</f>
        <v>18</v>
      </c>
    </row>
    <row r="20" spans="1:15" ht="25.5">
      <c r="A20" s="20">
        <v>11</v>
      </c>
      <c r="B20" s="21" t="s">
        <v>53</v>
      </c>
      <c r="C20" s="21">
        <v>1994</v>
      </c>
      <c r="D20" s="21">
        <v>1</v>
      </c>
      <c r="E20" s="22" t="s">
        <v>54</v>
      </c>
      <c r="F20" s="22" t="s">
        <v>55</v>
      </c>
      <c r="G20" s="22" t="s">
        <v>56</v>
      </c>
      <c r="H20" s="23">
        <v>101.02999877929688</v>
      </c>
      <c r="I20" s="24">
        <v>52</v>
      </c>
      <c r="J20" s="23">
        <f t="shared" si="0"/>
        <v>153.02999877929688</v>
      </c>
      <c r="K20" s="23">
        <v>99.19999694824219</v>
      </c>
      <c r="L20" s="24">
        <v>2</v>
      </c>
      <c r="M20" s="23">
        <f t="shared" si="1"/>
        <v>101.19999694824219</v>
      </c>
      <c r="N20" s="23">
        <f t="shared" si="2"/>
        <v>101.19999694824219</v>
      </c>
      <c r="O20" s="24">
        <f>IF(A20&gt;20,1,LOOKUP(A20,Очки!$A$2:$A$21,Очки!$B$2:$B$21))</f>
        <v>15</v>
      </c>
    </row>
    <row r="21" spans="1:15" ht="12.75">
      <c r="A21" s="20">
        <v>12</v>
      </c>
      <c r="B21" s="21" t="s">
        <v>57</v>
      </c>
      <c r="C21" s="21">
        <v>1997</v>
      </c>
      <c r="D21" s="21">
        <v>1</v>
      </c>
      <c r="E21" s="22" t="s">
        <v>54</v>
      </c>
      <c r="F21" s="22" t="s">
        <v>58</v>
      </c>
      <c r="G21" s="22" t="s">
        <v>59</v>
      </c>
      <c r="H21" s="23">
        <v>107.2699966430664</v>
      </c>
      <c r="I21" s="24">
        <v>4</v>
      </c>
      <c r="J21" s="23">
        <f t="shared" si="0"/>
        <v>111.2699966430664</v>
      </c>
      <c r="K21" s="23">
        <v>101.29000091552734</v>
      </c>
      <c r="L21" s="24">
        <v>0</v>
      </c>
      <c r="M21" s="23">
        <f t="shared" si="1"/>
        <v>101.29000091552734</v>
      </c>
      <c r="N21" s="23">
        <f t="shared" si="2"/>
        <v>101.29000091552734</v>
      </c>
      <c r="O21" s="24">
        <f>IF(A21&gt;20,1,LOOKUP(A21,Очки!$A$2:$A$21,Очки!$B$2:$B$21))</f>
        <v>13</v>
      </c>
    </row>
    <row r="22" spans="1:15" ht="38.25">
      <c r="A22" s="20">
        <v>13</v>
      </c>
      <c r="B22" s="21" t="s">
        <v>60</v>
      </c>
      <c r="C22" s="21">
        <v>1995</v>
      </c>
      <c r="D22" s="21">
        <v>1</v>
      </c>
      <c r="E22" s="22" t="s">
        <v>61</v>
      </c>
      <c r="F22" s="22" t="s">
        <v>62</v>
      </c>
      <c r="G22" s="22" t="s">
        <v>63</v>
      </c>
      <c r="H22" s="23">
        <v>103.47000122070312</v>
      </c>
      <c r="I22" s="24">
        <v>2</v>
      </c>
      <c r="J22" s="23">
        <f t="shared" si="0"/>
        <v>105.47000122070312</v>
      </c>
      <c r="K22" s="23">
        <v>101.54000091552734</v>
      </c>
      <c r="L22" s="24">
        <v>0</v>
      </c>
      <c r="M22" s="23">
        <f t="shared" si="1"/>
        <v>101.54000091552734</v>
      </c>
      <c r="N22" s="23">
        <f t="shared" si="2"/>
        <v>101.54000091552734</v>
      </c>
      <c r="O22" s="24">
        <f>IF(A22&gt;20,1,LOOKUP(A22,Очки!$A$2:$A$21,Очки!$B$2:$B$21))</f>
        <v>11</v>
      </c>
    </row>
    <row r="23" spans="1:15" ht="25.5">
      <c r="A23" s="20">
        <v>14</v>
      </c>
      <c r="B23" s="21" t="s">
        <v>64</v>
      </c>
      <c r="C23" s="21">
        <v>1995</v>
      </c>
      <c r="D23" s="21">
        <v>1</v>
      </c>
      <c r="E23" s="22" t="s">
        <v>65</v>
      </c>
      <c r="F23" s="22" t="s">
        <v>66</v>
      </c>
      <c r="G23" s="22" t="s">
        <v>67</v>
      </c>
      <c r="H23" s="23">
        <v>99.62999725341797</v>
      </c>
      <c r="I23" s="24">
        <v>6</v>
      </c>
      <c r="J23" s="23">
        <f t="shared" si="0"/>
        <v>105.62999725341797</v>
      </c>
      <c r="K23" s="23">
        <v>96.25</v>
      </c>
      <c r="L23" s="24">
        <v>6</v>
      </c>
      <c r="M23" s="23">
        <f t="shared" si="1"/>
        <v>102.25</v>
      </c>
      <c r="N23" s="23">
        <f t="shared" si="2"/>
        <v>102.25</v>
      </c>
      <c r="O23" s="24">
        <f>IF(A23&gt;20,1,LOOKUP(A23,Очки!$A$2:$A$21,Очки!$B$2:$B$21))</f>
        <v>9</v>
      </c>
    </row>
    <row r="24" spans="1:15" ht="25.5">
      <c r="A24" s="20">
        <v>15</v>
      </c>
      <c r="B24" s="21" t="s">
        <v>68</v>
      </c>
      <c r="C24" s="21">
        <v>1994</v>
      </c>
      <c r="D24" s="21">
        <v>1</v>
      </c>
      <c r="E24" s="22" t="s">
        <v>69</v>
      </c>
      <c r="F24" s="22" t="s">
        <v>70</v>
      </c>
      <c r="G24" s="22" t="s">
        <v>71</v>
      </c>
      <c r="H24" s="23">
        <v>98.43000030517578</v>
      </c>
      <c r="I24" s="24">
        <v>4</v>
      </c>
      <c r="J24" s="23">
        <f t="shared" si="0"/>
        <v>102.43000030517578</v>
      </c>
      <c r="K24" s="23">
        <v>106.33999633789062</v>
      </c>
      <c r="L24" s="24">
        <v>2</v>
      </c>
      <c r="M24" s="23">
        <f t="shared" si="1"/>
        <v>108.33999633789062</v>
      </c>
      <c r="N24" s="23">
        <f t="shared" si="2"/>
        <v>102.43000030517578</v>
      </c>
      <c r="O24" s="24">
        <f>IF(A24&gt;20,1,LOOKUP(A24,Очки!$A$2:$A$21,Очки!$B$2:$B$21))</f>
        <v>7</v>
      </c>
    </row>
    <row r="25" spans="1:15" ht="25.5">
      <c r="A25" s="20">
        <v>16</v>
      </c>
      <c r="B25" s="21" t="s">
        <v>72</v>
      </c>
      <c r="C25" s="21">
        <v>1994</v>
      </c>
      <c r="D25" s="21">
        <v>1</v>
      </c>
      <c r="E25" s="22" t="s">
        <v>69</v>
      </c>
      <c r="F25" s="22" t="s">
        <v>70</v>
      </c>
      <c r="G25" s="22" t="s">
        <v>71</v>
      </c>
      <c r="H25" s="23">
        <v>100.69999694824219</v>
      </c>
      <c r="I25" s="24">
        <v>4</v>
      </c>
      <c r="J25" s="23">
        <f t="shared" si="0"/>
        <v>104.69999694824219</v>
      </c>
      <c r="K25" s="23">
        <v>94.61000061035156</v>
      </c>
      <c r="L25" s="24">
        <v>8</v>
      </c>
      <c r="M25" s="23">
        <f t="shared" si="1"/>
        <v>102.61000061035156</v>
      </c>
      <c r="N25" s="23">
        <f t="shared" si="2"/>
        <v>102.61000061035156</v>
      </c>
      <c r="O25" s="24">
        <f>IF(A25&gt;20,1,LOOKUP(A25,Очки!$A$2:$A$21,Очки!$B$2:$B$21))</f>
        <v>5</v>
      </c>
    </row>
    <row r="26" spans="1:15" ht="38.25">
      <c r="A26" s="20">
        <v>17</v>
      </c>
      <c r="B26" s="21" t="s">
        <v>73</v>
      </c>
      <c r="C26" s="21">
        <v>1996</v>
      </c>
      <c r="D26" s="21">
        <v>1</v>
      </c>
      <c r="E26" s="22" t="s">
        <v>50</v>
      </c>
      <c r="F26" s="22" t="s">
        <v>74</v>
      </c>
      <c r="G26" s="22" t="s">
        <v>52</v>
      </c>
      <c r="H26" s="23">
        <v>115.95999908447266</v>
      </c>
      <c r="I26" s="24">
        <v>2</v>
      </c>
      <c r="J26" s="23">
        <f t="shared" si="0"/>
        <v>117.95999908447266</v>
      </c>
      <c r="K26" s="23">
        <v>102.76000213623047</v>
      </c>
      <c r="L26" s="24">
        <v>0</v>
      </c>
      <c r="M26" s="23">
        <f t="shared" si="1"/>
        <v>102.76000213623047</v>
      </c>
      <c r="N26" s="23">
        <f t="shared" si="2"/>
        <v>102.76000213623047</v>
      </c>
      <c r="O26" s="24">
        <f>IF(A26&gt;20,1,LOOKUP(A26,Очки!$A$2:$A$21,Очки!$B$2:$B$21))</f>
        <v>4</v>
      </c>
    </row>
    <row r="27" spans="1:15" ht="25.5">
      <c r="A27" s="20">
        <v>18</v>
      </c>
      <c r="B27" s="21" t="s">
        <v>75</v>
      </c>
      <c r="C27" s="21">
        <v>1994</v>
      </c>
      <c r="D27" s="21">
        <v>1</v>
      </c>
      <c r="E27" s="22" t="s">
        <v>69</v>
      </c>
      <c r="F27" s="22" t="s">
        <v>70</v>
      </c>
      <c r="G27" s="22" t="s">
        <v>76</v>
      </c>
      <c r="H27" s="23">
        <v>100.83999633789062</v>
      </c>
      <c r="I27" s="24">
        <v>4</v>
      </c>
      <c r="J27" s="23">
        <f t="shared" si="0"/>
        <v>104.83999633789062</v>
      </c>
      <c r="K27" s="23">
        <v>94.97000122070312</v>
      </c>
      <c r="L27" s="24">
        <v>8</v>
      </c>
      <c r="M27" s="23">
        <f t="shared" si="1"/>
        <v>102.97000122070312</v>
      </c>
      <c r="N27" s="23">
        <f t="shared" si="2"/>
        <v>102.97000122070312</v>
      </c>
      <c r="O27" s="24">
        <f>IF(A27&gt;20,1,LOOKUP(A27,Очки!$A$2:$A$21,Очки!$B$2:$B$21))</f>
        <v>3</v>
      </c>
    </row>
    <row r="28" spans="1:15" ht="25.5">
      <c r="A28" s="20">
        <v>19</v>
      </c>
      <c r="B28" s="21" t="s">
        <v>77</v>
      </c>
      <c r="C28" s="21">
        <v>1994</v>
      </c>
      <c r="D28" s="21">
        <v>1</v>
      </c>
      <c r="E28" s="22" t="s">
        <v>61</v>
      </c>
      <c r="F28" s="22" t="s">
        <v>78</v>
      </c>
      <c r="G28" s="22" t="s">
        <v>79</v>
      </c>
      <c r="H28" s="23">
        <v>105.69999694824219</v>
      </c>
      <c r="I28" s="24">
        <v>0</v>
      </c>
      <c r="J28" s="23">
        <f t="shared" si="0"/>
        <v>105.69999694824219</v>
      </c>
      <c r="K28" s="23">
        <v>101.62999725341797</v>
      </c>
      <c r="L28" s="24">
        <v>2</v>
      </c>
      <c r="M28" s="23">
        <f t="shared" si="1"/>
        <v>103.62999725341797</v>
      </c>
      <c r="N28" s="23">
        <f t="shared" si="2"/>
        <v>103.62999725341797</v>
      </c>
      <c r="O28" s="24">
        <f>IF(A28&gt;20,1,LOOKUP(A28,Очки!$A$2:$A$21,Очки!$B$2:$B$21))</f>
        <v>2</v>
      </c>
    </row>
    <row r="29" spans="1:15" ht="38.25">
      <c r="A29" s="20">
        <v>20</v>
      </c>
      <c r="B29" s="21" t="s">
        <v>80</v>
      </c>
      <c r="C29" s="21">
        <v>1995</v>
      </c>
      <c r="D29" s="21">
        <v>1</v>
      </c>
      <c r="E29" s="22" t="s">
        <v>32</v>
      </c>
      <c r="F29" s="22" t="s">
        <v>81</v>
      </c>
      <c r="G29" s="22" t="s">
        <v>82</v>
      </c>
      <c r="H29" s="23">
        <v>111.55000305175781</v>
      </c>
      <c r="I29" s="24">
        <v>2</v>
      </c>
      <c r="J29" s="23">
        <f t="shared" si="0"/>
        <v>113.55000305175781</v>
      </c>
      <c r="K29" s="23">
        <v>99.44000244140625</v>
      </c>
      <c r="L29" s="24">
        <v>6</v>
      </c>
      <c r="M29" s="23">
        <f t="shared" si="1"/>
        <v>105.44000244140625</v>
      </c>
      <c r="N29" s="23">
        <f t="shared" si="2"/>
        <v>105.44000244140625</v>
      </c>
      <c r="O29" s="24">
        <f>IF(A29&gt;20,1,LOOKUP(A29,Очки!$A$2:$A$21,Очки!$B$2:$B$21))</f>
        <v>1</v>
      </c>
    </row>
    <row r="30" spans="1:15" ht="12.75">
      <c r="A30" s="20">
        <v>21</v>
      </c>
      <c r="B30" s="21" t="s">
        <v>83</v>
      </c>
      <c r="C30" s="21">
        <v>1995</v>
      </c>
      <c r="D30" s="21">
        <v>1</v>
      </c>
      <c r="E30" s="22" t="s">
        <v>36</v>
      </c>
      <c r="F30" s="22" t="s">
        <v>84</v>
      </c>
      <c r="G30" s="22" t="s">
        <v>85</v>
      </c>
      <c r="H30" s="23">
        <v>111.55999755859375</v>
      </c>
      <c r="I30" s="24">
        <v>2</v>
      </c>
      <c r="J30" s="23">
        <f t="shared" si="0"/>
        <v>113.55999755859375</v>
      </c>
      <c r="K30" s="23">
        <v>103.0999984741211</v>
      </c>
      <c r="L30" s="24">
        <v>4</v>
      </c>
      <c r="M30" s="23">
        <f t="shared" si="1"/>
        <v>107.0999984741211</v>
      </c>
      <c r="N30" s="23">
        <f t="shared" si="2"/>
        <v>107.0999984741211</v>
      </c>
      <c r="O30" s="24">
        <f>IF(A30&gt;20,1,LOOKUP(A30,Очки!$A$2:$A$21,Очки!$B$2:$B$21))</f>
        <v>1</v>
      </c>
    </row>
    <row r="31" spans="1:15" ht="25.5">
      <c r="A31" s="20">
        <v>22</v>
      </c>
      <c r="B31" s="21" t="s">
        <v>86</v>
      </c>
      <c r="C31" s="21">
        <v>1996</v>
      </c>
      <c r="D31" s="21">
        <v>1</v>
      </c>
      <c r="E31" s="22" t="s">
        <v>40</v>
      </c>
      <c r="F31" s="22" t="s">
        <v>41</v>
      </c>
      <c r="G31" s="22" t="s">
        <v>42</v>
      </c>
      <c r="H31" s="23">
        <v>105.41999816894531</v>
      </c>
      <c r="I31" s="24">
        <v>2</v>
      </c>
      <c r="J31" s="23">
        <f t="shared" si="0"/>
        <v>107.41999816894531</v>
      </c>
      <c r="K31" s="23">
        <v>103.43000030517578</v>
      </c>
      <c r="L31" s="24">
        <v>4</v>
      </c>
      <c r="M31" s="23">
        <f t="shared" si="1"/>
        <v>107.43000030517578</v>
      </c>
      <c r="N31" s="23">
        <f t="shared" si="2"/>
        <v>107.41999816894531</v>
      </c>
      <c r="O31" s="24">
        <f>IF(A31&gt;20,1,LOOKUP(A31,Очки!$A$2:$A$21,Очки!$B$2:$B$21))</f>
        <v>1</v>
      </c>
    </row>
    <row r="32" spans="1:15" ht="25.5">
      <c r="A32" s="20">
        <v>23</v>
      </c>
      <c r="B32" s="21" t="s">
        <v>87</v>
      </c>
      <c r="C32" s="21">
        <v>1994</v>
      </c>
      <c r="D32" s="21" t="s">
        <v>19</v>
      </c>
      <c r="E32" s="22" t="s">
        <v>65</v>
      </c>
      <c r="F32" s="22" t="s">
        <v>66</v>
      </c>
      <c r="G32" s="22"/>
      <c r="H32" s="23">
        <v>107.02999877929688</v>
      </c>
      <c r="I32" s="24">
        <v>2</v>
      </c>
      <c r="J32" s="23">
        <f t="shared" si="0"/>
        <v>109.02999877929688</v>
      </c>
      <c r="K32" s="24"/>
      <c r="L32" s="24"/>
      <c r="M32" s="20" t="s">
        <v>88</v>
      </c>
      <c r="N32" s="23">
        <f t="shared" si="2"/>
        <v>109.02999877929688</v>
      </c>
      <c r="O32" s="24">
        <f>IF(A32&gt;20,1,LOOKUP(A32,Очки!$A$2:$A$21,Очки!$B$2:$B$21))</f>
        <v>1</v>
      </c>
    </row>
    <row r="33" spans="1:15" ht="38.25">
      <c r="A33" s="20">
        <v>24</v>
      </c>
      <c r="B33" s="21" t="s">
        <v>89</v>
      </c>
      <c r="C33" s="21">
        <v>1995</v>
      </c>
      <c r="D33" s="21">
        <v>1</v>
      </c>
      <c r="E33" s="22" t="s">
        <v>90</v>
      </c>
      <c r="F33" s="22" t="s">
        <v>91</v>
      </c>
      <c r="G33" s="22" t="s">
        <v>92</v>
      </c>
      <c r="H33" s="23">
        <v>106.23999786376953</v>
      </c>
      <c r="I33" s="24">
        <v>52</v>
      </c>
      <c r="J33" s="23">
        <f t="shared" si="0"/>
        <v>158.23999786376953</v>
      </c>
      <c r="K33" s="23">
        <v>105.06999969482422</v>
      </c>
      <c r="L33" s="24">
        <v>4</v>
      </c>
      <c r="M33" s="23">
        <f aca="true" t="shared" si="3" ref="M33:M45">K33+L33</f>
        <v>109.06999969482422</v>
      </c>
      <c r="N33" s="23">
        <f t="shared" si="2"/>
        <v>109.06999969482422</v>
      </c>
      <c r="O33" s="24">
        <f>IF(A33&gt;20,1,LOOKUP(A33,Очки!$A$2:$A$21,Очки!$B$2:$B$21))</f>
        <v>1</v>
      </c>
    </row>
    <row r="34" spans="1:15" ht="38.25">
      <c r="A34" s="20">
        <v>25</v>
      </c>
      <c r="B34" s="21" t="s">
        <v>93</v>
      </c>
      <c r="C34" s="21">
        <v>1995</v>
      </c>
      <c r="D34" s="21">
        <v>1</v>
      </c>
      <c r="E34" s="22" t="s">
        <v>90</v>
      </c>
      <c r="F34" s="22" t="s">
        <v>91</v>
      </c>
      <c r="G34" s="22" t="s">
        <v>92</v>
      </c>
      <c r="H34" s="23">
        <v>104.97000122070312</v>
      </c>
      <c r="I34" s="24">
        <v>6</v>
      </c>
      <c r="J34" s="23">
        <f t="shared" si="0"/>
        <v>110.97000122070312</v>
      </c>
      <c r="K34" s="23">
        <v>107.79000091552734</v>
      </c>
      <c r="L34" s="24">
        <v>2</v>
      </c>
      <c r="M34" s="23">
        <f t="shared" si="3"/>
        <v>109.79000091552734</v>
      </c>
      <c r="N34" s="23">
        <f t="shared" si="2"/>
        <v>109.79000091552734</v>
      </c>
      <c r="O34" s="24">
        <f>IF(A34&gt;20,1,LOOKUP(A34,Очки!$A$2:$A$21,Очки!$B$2:$B$21))</f>
        <v>1</v>
      </c>
    </row>
    <row r="35" spans="1:15" ht="12.75">
      <c r="A35" s="20">
        <v>26</v>
      </c>
      <c r="B35" s="21" t="s">
        <v>94</v>
      </c>
      <c r="C35" s="21">
        <v>1997</v>
      </c>
      <c r="D35" s="21">
        <v>1</v>
      </c>
      <c r="E35" s="22" t="s">
        <v>54</v>
      </c>
      <c r="F35" s="22" t="s">
        <v>58</v>
      </c>
      <c r="G35" s="22" t="s">
        <v>59</v>
      </c>
      <c r="H35" s="23">
        <v>110.30000305175781</v>
      </c>
      <c r="I35" s="24">
        <v>0</v>
      </c>
      <c r="J35" s="23">
        <f t="shared" si="0"/>
        <v>110.30000305175781</v>
      </c>
      <c r="K35" s="23">
        <v>108.45999908447266</v>
      </c>
      <c r="L35" s="24">
        <v>8</v>
      </c>
      <c r="M35" s="23">
        <f t="shared" si="3"/>
        <v>116.45999908447266</v>
      </c>
      <c r="N35" s="23">
        <f t="shared" si="2"/>
        <v>110.30000305175781</v>
      </c>
      <c r="O35" s="24">
        <f>IF(A35&gt;20,1,LOOKUP(A35,Очки!$A$2:$A$21,Очки!$B$2:$B$21))</f>
        <v>1</v>
      </c>
    </row>
    <row r="36" spans="1:15" ht="25.5">
      <c r="A36" s="20">
        <v>27</v>
      </c>
      <c r="B36" s="21" t="s">
        <v>95</v>
      </c>
      <c r="C36" s="21">
        <v>1995</v>
      </c>
      <c r="D36" s="21">
        <v>1</v>
      </c>
      <c r="E36" s="22" t="s">
        <v>96</v>
      </c>
      <c r="F36" s="22" t="s">
        <v>97</v>
      </c>
      <c r="G36" s="22" t="s">
        <v>98</v>
      </c>
      <c r="H36" s="23">
        <v>110.08999633789062</v>
      </c>
      <c r="I36" s="24">
        <v>102</v>
      </c>
      <c r="J36" s="23">
        <f t="shared" si="0"/>
        <v>212.08999633789062</v>
      </c>
      <c r="K36" s="23">
        <v>102.43000030517578</v>
      </c>
      <c r="L36" s="24">
        <v>8</v>
      </c>
      <c r="M36" s="23">
        <f t="shared" si="3"/>
        <v>110.43000030517578</v>
      </c>
      <c r="N36" s="23">
        <f t="shared" si="2"/>
        <v>110.43000030517578</v>
      </c>
      <c r="O36" s="24">
        <f>IF(A36&gt;20,1,LOOKUP(A36,Очки!$A$2:$A$21,Очки!$B$2:$B$21))</f>
        <v>1</v>
      </c>
    </row>
    <row r="37" spans="1:15" ht="25.5">
      <c r="A37" s="20">
        <v>28</v>
      </c>
      <c r="B37" s="21" t="s">
        <v>99</v>
      </c>
      <c r="C37" s="21">
        <v>1996</v>
      </c>
      <c r="D37" s="21">
        <v>1</v>
      </c>
      <c r="E37" s="22" t="s">
        <v>24</v>
      </c>
      <c r="F37" s="22" t="s">
        <v>100</v>
      </c>
      <c r="G37" s="22" t="s">
        <v>101</v>
      </c>
      <c r="H37" s="23">
        <v>102.72000122070312</v>
      </c>
      <c r="I37" s="24">
        <v>8</v>
      </c>
      <c r="J37" s="23">
        <f t="shared" si="0"/>
        <v>110.72000122070312</v>
      </c>
      <c r="K37" s="23">
        <v>103.88999938964844</v>
      </c>
      <c r="L37" s="24">
        <v>8</v>
      </c>
      <c r="M37" s="23">
        <f t="shared" si="3"/>
        <v>111.88999938964844</v>
      </c>
      <c r="N37" s="23">
        <f t="shared" si="2"/>
        <v>110.72000122070312</v>
      </c>
      <c r="O37" s="24">
        <f>IF(A37&gt;20,1,LOOKUP(A37,Очки!$A$2:$A$21,Очки!$B$2:$B$21))</f>
        <v>1</v>
      </c>
    </row>
    <row r="38" spans="1:15" ht="38.25">
      <c r="A38" s="20">
        <v>29</v>
      </c>
      <c r="B38" s="21" t="s">
        <v>102</v>
      </c>
      <c r="C38" s="21">
        <v>1994</v>
      </c>
      <c r="D38" s="21">
        <v>2</v>
      </c>
      <c r="E38" s="22" t="s">
        <v>90</v>
      </c>
      <c r="F38" s="22" t="s">
        <v>91</v>
      </c>
      <c r="G38" s="22" t="s">
        <v>92</v>
      </c>
      <c r="H38" s="23">
        <v>110.27999877929688</v>
      </c>
      <c r="I38" s="24">
        <v>4</v>
      </c>
      <c r="J38" s="23">
        <f t="shared" si="0"/>
        <v>114.27999877929688</v>
      </c>
      <c r="K38" s="23">
        <v>119.19999694824219</v>
      </c>
      <c r="L38" s="24">
        <v>14</v>
      </c>
      <c r="M38" s="23">
        <f t="shared" si="3"/>
        <v>133.1999969482422</v>
      </c>
      <c r="N38" s="23">
        <f t="shared" si="2"/>
        <v>114.27999877929688</v>
      </c>
      <c r="O38" s="24">
        <f>IF(A38&gt;20,1,LOOKUP(A38,Очки!$A$2:$A$21,Очки!$B$2:$B$21))</f>
        <v>1</v>
      </c>
    </row>
    <row r="39" spans="1:15" ht="38.25">
      <c r="A39" s="20">
        <v>30</v>
      </c>
      <c r="B39" s="21" t="s">
        <v>103</v>
      </c>
      <c r="C39" s="21">
        <v>1995</v>
      </c>
      <c r="D39" s="21">
        <v>2</v>
      </c>
      <c r="E39" s="22" t="s">
        <v>104</v>
      </c>
      <c r="F39" s="22" t="s">
        <v>105</v>
      </c>
      <c r="G39" s="22" t="s">
        <v>106</v>
      </c>
      <c r="H39" s="23">
        <v>112.88999938964844</v>
      </c>
      <c r="I39" s="24">
        <v>2</v>
      </c>
      <c r="J39" s="23">
        <f t="shared" si="0"/>
        <v>114.88999938964844</v>
      </c>
      <c r="K39" s="23">
        <v>134.14999389648438</v>
      </c>
      <c r="L39" s="24">
        <v>58</v>
      </c>
      <c r="M39" s="23">
        <f t="shared" si="3"/>
        <v>192.14999389648438</v>
      </c>
      <c r="N39" s="23">
        <f t="shared" si="2"/>
        <v>114.88999938964844</v>
      </c>
      <c r="O39" s="24">
        <f>IF(A39&gt;20,1,LOOKUP(A39,Очки!$A$2:$A$21,Очки!$B$2:$B$21))</f>
        <v>1</v>
      </c>
    </row>
    <row r="40" spans="1:15" ht="12.75">
      <c r="A40" s="20">
        <v>31</v>
      </c>
      <c r="B40" s="21" t="s">
        <v>107</v>
      </c>
      <c r="C40" s="21">
        <v>1995</v>
      </c>
      <c r="D40" s="21">
        <v>1</v>
      </c>
      <c r="E40" s="22" t="s">
        <v>108</v>
      </c>
      <c r="F40" s="22" t="s">
        <v>109</v>
      </c>
      <c r="G40" s="22" t="s">
        <v>110</v>
      </c>
      <c r="H40" s="23">
        <v>123.69999694824219</v>
      </c>
      <c r="I40" s="24">
        <v>4</v>
      </c>
      <c r="J40" s="23">
        <f t="shared" si="0"/>
        <v>127.69999694824219</v>
      </c>
      <c r="K40" s="23">
        <v>113.86000061035156</v>
      </c>
      <c r="L40" s="24">
        <v>2</v>
      </c>
      <c r="M40" s="23">
        <f t="shared" si="3"/>
        <v>115.86000061035156</v>
      </c>
      <c r="N40" s="23">
        <f t="shared" si="2"/>
        <v>115.86000061035156</v>
      </c>
      <c r="O40" s="24">
        <f>IF(A40&gt;20,1,LOOKUP(A40,Очки!$A$2:$A$21,Очки!$B$2:$B$21))</f>
        <v>1</v>
      </c>
    </row>
    <row r="41" spans="1:15" ht="38.25">
      <c r="A41" s="20">
        <v>32</v>
      </c>
      <c r="B41" s="21" t="s">
        <v>111</v>
      </c>
      <c r="C41" s="21">
        <v>1997</v>
      </c>
      <c r="D41" s="21">
        <v>2</v>
      </c>
      <c r="E41" s="22" t="s">
        <v>32</v>
      </c>
      <c r="F41" s="22" t="s">
        <v>81</v>
      </c>
      <c r="G41" s="22"/>
      <c r="H41" s="23">
        <v>112.22000122070312</v>
      </c>
      <c r="I41" s="24">
        <v>6</v>
      </c>
      <c r="J41" s="23">
        <f t="shared" si="0"/>
        <v>118.22000122070312</v>
      </c>
      <c r="K41" s="23">
        <v>115.80000305175781</v>
      </c>
      <c r="L41" s="24">
        <v>2</v>
      </c>
      <c r="M41" s="23">
        <f t="shared" si="3"/>
        <v>117.80000305175781</v>
      </c>
      <c r="N41" s="23">
        <f t="shared" si="2"/>
        <v>117.80000305175781</v>
      </c>
      <c r="O41" s="24">
        <f>IF(A41&gt;20,1,LOOKUP(A41,Очки!$A$2:$A$21,Очки!$B$2:$B$21))</f>
        <v>1</v>
      </c>
    </row>
    <row r="42" spans="1:15" ht="12.75">
      <c r="A42" s="20">
        <v>33</v>
      </c>
      <c r="B42" s="21" t="s">
        <v>112</v>
      </c>
      <c r="C42" s="21">
        <v>1995</v>
      </c>
      <c r="D42" s="21">
        <v>2</v>
      </c>
      <c r="E42" s="22" t="s">
        <v>113</v>
      </c>
      <c r="F42" s="22" t="s">
        <v>114</v>
      </c>
      <c r="G42" s="22" t="s">
        <v>115</v>
      </c>
      <c r="H42" s="23">
        <v>138.02999877929688</v>
      </c>
      <c r="I42" s="24">
        <v>2</v>
      </c>
      <c r="J42" s="23">
        <f t="shared" si="0"/>
        <v>140.02999877929688</v>
      </c>
      <c r="K42" s="23">
        <v>113.44999694824219</v>
      </c>
      <c r="L42" s="24">
        <v>6</v>
      </c>
      <c r="M42" s="23">
        <f t="shared" si="3"/>
        <v>119.44999694824219</v>
      </c>
      <c r="N42" s="23">
        <f t="shared" si="2"/>
        <v>119.44999694824219</v>
      </c>
      <c r="O42" s="24">
        <f>IF(A42&gt;20,1,LOOKUP(A42,Очки!$A$2:$A$21,Очки!$B$2:$B$21))</f>
        <v>1</v>
      </c>
    </row>
    <row r="43" spans="1:15" ht="25.5">
      <c r="A43" s="20">
        <v>34</v>
      </c>
      <c r="B43" s="21" t="s">
        <v>116</v>
      </c>
      <c r="C43" s="21">
        <v>1995</v>
      </c>
      <c r="D43" s="21">
        <v>2</v>
      </c>
      <c r="E43" s="22" t="s">
        <v>40</v>
      </c>
      <c r="F43" s="22" t="s">
        <v>117</v>
      </c>
      <c r="G43" s="22" t="s">
        <v>118</v>
      </c>
      <c r="H43" s="23">
        <v>111.83000183105469</v>
      </c>
      <c r="I43" s="24">
        <v>102</v>
      </c>
      <c r="J43" s="23">
        <f t="shared" si="0"/>
        <v>213.8300018310547</v>
      </c>
      <c r="K43" s="23">
        <v>116.80000305175781</v>
      </c>
      <c r="L43" s="24">
        <v>6</v>
      </c>
      <c r="M43" s="23">
        <f t="shared" si="3"/>
        <v>122.80000305175781</v>
      </c>
      <c r="N43" s="23">
        <f t="shared" si="2"/>
        <v>122.80000305175781</v>
      </c>
      <c r="O43" s="24">
        <f>IF(A43&gt;20,1,LOOKUP(A43,Очки!$A$2:$A$21,Очки!$B$2:$B$21))</f>
        <v>1</v>
      </c>
    </row>
    <row r="44" spans="1:15" ht="25.5">
      <c r="A44" s="20">
        <v>35</v>
      </c>
      <c r="B44" s="21" t="s">
        <v>119</v>
      </c>
      <c r="C44" s="21">
        <v>1994</v>
      </c>
      <c r="D44" s="21">
        <v>2</v>
      </c>
      <c r="E44" s="22" t="s">
        <v>104</v>
      </c>
      <c r="F44" s="22" t="s">
        <v>120</v>
      </c>
      <c r="G44" s="22" t="s">
        <v>121</v>
      </c>
      <c r="H44" s="23">
        <v>126.7699966430664</v>
      </c>
      <c r="I44" s="24">
        <v>4</v>
      </c>
      <c r="J44" s="23">
        <f t="shared" si="0"/>
        <v>130.7699966430664</v>
      </c>
      <c r="K44" s="23">
        <v>123.5</v>
      </c>
      <c r="L44" s="24">
        <v>2</v>
      </c>
      <c r="M44" s="23">
        <f t="shared" si="3"/>
        <v>125.5</v>
      </c>
      <c r="N44" s="23">
        <f t="shared" si="2"/>
        <v>125.5</v>
      </c>
      <c r="O44" s="24">
        <f>IF(A44&gt;20,1,LOOKUP(A44,Очки!$A$2:$A$21,Очки!$B$2:$B$21))</f>
        <v>1</v>
      </c>
    </row>
    <row r="45" spans="1:15" ht="25.5">
      <c r="A45" s="20">
        <v>36</v>
      </c>
      <c r="B45" s="21" t="s">
        <v>122</v>
      </c>
      <c r="C45" s="21">
        <v>1994</v>
      </c>
      <c r="D45" s="21">
        <v>1</v>
      </c>
      <c r="E45" s="22" t="s">
        <v>65</v>
      </c>
      <c r="F45" s="22" t="s">
        <v>66</v>
      </c>
      <c r="G45" s="22"/>
      <c r="H45" s="23">
        <v>114.9000015258789</v>
      </c>
      <c r="I45" s="24">
        <v>52</v>
      </c>
      <c r="J45" s="23">
        <f t="shared" si="0"/>
        <v>166.9000015258789</v>
      </c>
      <c r="K45" s="23">
        <v>122.83000183105469</v>
      </c>
      <c r="L45" s="24">
        <v>6</v>
      </c>
      <c r="M45" s="23">
        <f t="shared" si="3"/>
        <v>128.8300018310547</v>
      </c>
      <c r="N45" s="23">
        <f t="shared" si="2"/>
        <v>128.8300018310547</v>
      </c>
      <c r="O45" s="24">
        <f>IF(A45&gt;20,1,LOOKUP(A45,Очки!$A$2:$A$21,Очки!$B$2:$B$21))</f>
        <v>1</v>
      </c>
    </row>
    <row r="46" spans="1:15" ht="38.25">
      <c r="A46" s="20">
        <v>37</v>
      </c>
      <c r="B46" s="21" t="s">
        <v>123</v>
      </c>
      <c r="C46" s="21">
        <v>1996</v>
      </c>
      <c r="D46" s="21">
        <v>1</v>
      </c>
      <c r="E46" s="22" t="s">
        <v>50</v>
      </c>
      <c r="F46" s="22" t="s">
        <v>124</v>
      </c>
      <c r="G46" s="22" t="s">
        <v>52</v>
      </c>
      <c r="H46" s="23">
        <v>129.49000549316406</v>
      </c>
      <c r="I46" s="24">
        <v>0</v>
      </c>
      <c r="J46" s="23">
        <f t="shared" si="0"/>
        <v>129.49000549316406</v>
      </c>
      <c r="K46" s="24"/>
      <c r="L46" s="24"/>
      <c r="M46" s="20" t="s">
        <v>88</v>
      </c>
      <c r="N46" s="23">
        <f t="shared" si="2"/>
        <v>129.49000549316406</v>
      </c>
      <c r="O46" s="24">
        <f>IF(A46&gt;20,1,LOOKUP(A46,Очки!$A$2:$A$21,Очки!$B$2:$B$21))</f>
        <v>1</v>
      </c>
    </row>
    <row r="47" spans="1:15" ht="25.5">
      <c r="A47" s="20">
        <v>38</v>
      </c>
      <c r="B47" s="21" t="s">
        <v>125</v>
      </c>
      <c r="C47" s="21">
        <v>1996</v>
      </c>
      <c r="D47" s="21" t="s">
        <v>126</v>
      </c>
      <c r="E47" s="22" t="s">
        <v>96</v>
      </c>
      <c r="F47" s="22" t="s">
        <v>97</v>
      </c>
      <c r="G47" s="22" t="s">
        <v>98</v>
      </c>
      <c r="H47" s="23">
        <v>125.01000213623047</v>
      </c>
      <c r="I47" s="24">
        <v>6</v>
      </c>
      <c r="J47" s="23">
        <f t="shared" si="0"/>
        <v>131.01000213623047</v>
      </c>
      <c r="K47" s="23">
        <v>122.8499984741211</v>
      </c>
      <c r="L47" s="24">
        <v>104</v>
      </c>
      <c r="M47" s="23">
        <f>K47+L47</f>
        <v>226.8499984741211</v>
      </c>
      <c r="N47" s="23">
        <f t="shared" si="2"/>
        <v>131.01000213623047</v>
      </c>
      <c r="O47" s="24">
        <f>IF(A47&gt;20,1,LOOKUP(A47,Очки!$A$2:$A$21,Очки!$B$2:$B$21))</f>
        <v>1</v>
      </c>
    </row>
    <row r="48" spans="1:15" ht="25.5">
      <c r="A48" s="20">
        <v>39</v>
      </c>
      <c r="B48" s="21" t="s">
        <v>127</v>
      </c>
      <c r="C48" s="21">
        <v>1994</v>
      </c>
      <c r="D48" s="21">
        <v>3</v>
      </c>
      <c r="E48" s="22" t="s">
        <v>61</v>
      </c>
      <c r="F48" s="22" t="s">
        <v>128</v>
      </c>
      <c r="G48" s="22" t="s">
        <v>129</v>
      </c>
      <c r="H48" s="23">
        <v>124.3499984741211</v>
      </c>
      <c r="I48" s="24">
        <v>54</v>
      </c>
      <c r="J48" s="23">
        <f t="shared" si="0"/>
        <v>178.3499984741211</v>
      </c>
      <c r="K48" s="23">
        <v>127.33999633789062</v>
      </c>
      <c r="L48" s="24">
        <v>4</v>
      </c>
      <c r="M48" s="23">
        <f>K48+L48</f>
        <v>131.33999633789062</v>
      </c>
      <c r="N48" s="23">
        <f t="shared" si="2"/>
        <v>131.33999633789062</v>
      </c>
      <c r="O48" s="24">
        <f>IF(A48&gt;20,1,LOOKUP(A48,Очки!$A$2:$A$21,Очки!$B$2:$B$21))</f>
        <v>1</v>
      </c>
    </row>
    <row r="49" spans="1:15" ht="12.75">
      <c r="A49" s="20">
        <v>40</v>
      </c>
      <c r="B49" s="21" t="s">
        <v>130</v>
      </c>
      <c r="C49" s="21">
        <v>1996</v>
      </c>
      <c r="D49" s="21">
        <v>2</v>
      </c>
      <c r="E49" s="22" t="s">
        <v>104</v>
      </c>
      <c r="F49" s="22" t="s">
        <v>105</v>
      </c>
      <c r="G49" s="22" t="s">
        <v>131</v>
      </c>
      <c r="H49" s="23">
        <v>152.22999572753906</v>
      </c>
      <c r="I49" s="24">
        <v>4</v>
      </c>
      <c r="J49" s="23">
        <f t="shared" si="0"/>
        <v>156.22999572753906</v>
      </c>
      <c r="K49" s="23">
        <v>136.25</v>
      </c>
      <c r="L49" s="24">
        <v>4</v>
      </c>
      <c r="M49" s="23">
        <f>K49+L49</f>
        <v>140.25</v>
      </c>
      <c r="N49" s="23">
        <f t="shared" si="2"/>
        <v>140.25</v>
      </c>
      <c r="O49" s="24">
        <f>IF(A49&gt;20,1,LOOKUP(A49,Очки!$A$2:$A$21,Очки!$B$2:$B$21))</f>
        <v>1</v>
      </c>
    </row>
    <row r="50" spans="1:15" ht="12.75">
      <c r="A50" s="20">
        <v>41</v>
      </c>
      <c r="B50" s="21" t="s">
        <v>132</v>
      </c>
      <c r="C50" s="21">
        <v>1995</v>
      </c>
      <c r="D50" s="21">
        <v>3</v>
      </c>
      <c r="E50" s="22" t="s">
        <v>36</v>
      </c>
      <c r="F50" s="22" t="s">
        <v>84</v>
      </c>
      <c r="G50" s="22"/>
      <c r="H50" s="23">
        <v>139.02000427246094</v>
      </c>
      <c r="I50" s="24">
        <v>6</v>
      </c>
      <c r="J50" s="23">
        <f t="shared" si="0"/>
        <v>145.02000427246094</v>
      </c>
      <c r="K50" s="24"/>
      <c r="L50" s="24"/>
      <c r="M50" s="20" t="s">
        <v>88</v>
      </c>
      <c r="N50" s="23">
        <f t="shared" si="2"/>
        <v>145.02000427246094</v>
      </c>
      <c r="O50" s="24">
        <f>IF(A50&gt;20,1,LOOKUP(A50,Очки!$A$2:$A$21,Очки!$B$2:$B$21))</f>
        <v>1</v>
      </c>
    </row>
    <row r="51" spans="1:15" ht="12.75">
      <c r="A51" s="20">
        <v>42</v>
      </c>
      <c r="B51" s="21" t="s">
        <v>133</v>
      </c>
      <c r="C51" s="21">
        <v>1995</v>
      </c>
      <c r="D51" s="21">
        <v>1</v>
      </c>
      <c r="E51" s="22" t="s">
        <v>108</v>
      </c>
      <c r="F51" s="22" t="s">
        <v>109</v>
      </c>
      <c r="G51" s="22" t="s">
        <v>110</v>
      </c>
      <c r="H51" s="23">
        <v>101.30000305175781</v>
      </c>
      <c r="I51" s="24">
        <v>54</v>
      </c>
      <c r="J51" s="23">
        <f t="shared" si="0"/>
        <v>155.3000030517578</v>
      </c>
      <c r="K51" s="23">
        <v>106.68000030517578</v>
      </c>
      <c r="L51" s="24">
        <v>104</v>
      </c>
      <c r="M51" s="23">
        <f>K51+L51</f>
        <v>210.68000030517578</v>
      </c>
      <c r="N51" s="23">
        <f t="shared" si="2"/>
        <v>155.3000030517578</v>
      </c>
      <c r="O51" s="24">
        <f>IF(A51&gt;20,1,LOOKUP(A51,Очки!$A$2:$A$21,Очки!$B$2:$B$21))</f>
        <v>1</v>
      </c>
    </row>
    <row r="52" spans="1:15" ht="12.75">
      <c r="A52" s="20">
        <v>43</v>
      </c>
      <c r="B52" s="21" t="s">
        <v>134</v>
      </c>
      <c r="C52" s="21">
        <v>1995</v>
      </c>
      <c r="D52" s="21">
        <v>2</v>
      </c>
      <c r="E52" s="22" t="s">
        <v>113</v>
      </c>
      <c r="F52" s="22" t="s">
        <v>114</v>
      </c>
      <c r="G52" s="22" t="s">
        <v>115</v>
      </c>
      <c r="H52" s="23">
        <v>157.0800018310547</v>
      </c>
      <c r="I52" s="24">
        <v>102</v>
      </c>
      <c r="J52" s="23">
        <f t="shared" si="0"/>
        <v>259.0800018310547</v>
      </c>
      <c r="K52" s="23">
        <v>130.1699981689453</v>
      </c>
      <c r="L52" s="24">
        <v>152</v>
      </c>
      <c r="M52" s="23">
        <f>K52+L52</f>
        <v>282.1699981689453</v>
      </c>
      <c r="N52" s="23">
        <f t="shared" si="2"/>
        <v>259.0800018310547</v>
      </c>
      <c r="O52" s="24">
        <f>IF(A52&gt;20,1,LOOKUP(A52,Очки!$A$2:$A$21,Очки!$B$2:$B$21))</f>
        <v>1</v>
      </c>
    </row>
    <row r="53" spans="1:15" ht="12.75">
      <c r="A53" s="20">
        <v>44</v>
      </c>
      <c r="B53" s="21" t="s">
        <v>135</v>
      </c>
      <c r="C53" s="21">
        <v>1996</v>
      </c>
      <c r="D53" s="21" t="s">
        <v>136</v>
      </c>
      <c r="E53" s="22" t="s">
        <v>113</v>
      </c>
      <c r="F53" s="22" t="s">
        <v>114</v>
      </c>
      <c r="G53" s="22" t="s">
        <v>115</v>
      </c>
      <c r="H53" s="23">
        <v>159.94000244140625</v>
      </c>
      <c r="I53" s="24">
        <v>156</v>
      </c>
      <c r="J53" s="23">
        <f t="shared" si="0"/>
        <v>315.94000244140625</v>
      </c>
      <c r="K53" s="23">
        <v>163.25</v>
      </c>
      <c r="L53" s="24">
        <v>104</v>
      </c>
      <c r="M53" s="23">
        <f>K53+L53</f>
        <v>267.25</v>
      </c>
      <c r="N53" s="23">
        <f t="shared" si="2"/>
        <v>267.25</v>
      </c>
      <c r="O53" s="24">
        <f>IF(A53&gt;20,1,LOOKUP(A53,Очки!$A$2:$A$21,Очки!$B$2:$B$21))</f>
        <v>1</v>
      </c>
    </row>
    <row r="55" spans="1:8" ht="18">
      <c r="A55" s="34" t="s">
        <v>206</v>
      </c>
      <c r="B55" s="34"/>
      <c r="C55" s="34"/>
      <c r="D55" s="34"/>
      <c r="E55" s="34"/>
      <c r="F55" s="34"/>
      <c r="G55" s="34"/>
      <c r="H55" s="34"/>
    </row>
    <row r="56" spans="1:15" ht="12.75">
      <c r="A56" s="35" t="s">
        <v>4</v>
      </c>
      <c r="B56" s="35" t="s">
        <v>5</v>
      </c>
      <c r="C56" s="35" t="s">
        <v>6</v>
      </c>
      <c r="D56" s="35" t="s">
        <v>7</v>
      </c>
      <c r="E56" s="35" t="s">
        <v>8</v>
      </c>
      <c r="F56" s="35" t="s">
        <v>9</v>
      </c>
      <c r="G56" s="35" t="s">
        <v>10</v>
      </c>
      <c r="H56" s="37" t="s">
        <v>12</v>
      </c>
      <c r="I56" s="38"/>
      <c r="J56" s="39"/>
      <c r="K56" s="37" t="s">
        <v>16</v>
      </c>
      <c r="L56" s="38"/>
      <c r="M56" s="39"/>
      <c r="N56" s="35" t="s">
        <v>17</v>
      </c>
      <c r="O56" s="40" t="s">
        <v>201</v>
      </c>
    </row>
    <row r="57" spans="1:15" ht="12.75">
      <c r="A57" s="36"/>
      <c r="B57" s="36"/>
      <c r="C57" s="36"/>
      <c r="D57" s="36"/>
      <c r="E57" s="36"/>
      <c r="F57" s="36"/>
      <c r="G57" s="36"/>
      <c r="H57" s="5" t="s">
        <v>13</v>
      </c>
      <c r="I57" s="5" t="s">
        <v>14</v>
      </c>
      <c r="J57" s="5" t="s">
        <v>15</v>
      </c>
      <c r="K57" s="5" t="s">
        <v>13</v>
      </c>
      <c r="L57" s="5" t="s">
        <v>14</v>
      </c>
      <c r="M57" s="5" t="s">
        <v>15</v>
      </c>
      <c r="N57" s="36"/>
      <c r="O57" s="41"/>
    </row>
    <row r="58" spans="1:15" ht="25.5">
      <c r="A58" s="15">
        <v>1</v>
      </c>
      <c r="B58" s="17" t="s">
        <v>207</v>
      </c>
      <c r="C58" s="17" t="s">
        <v>208</v>
      </c>
      <c r="D58" s="17" t="s">
        <v>209</v>
      </c>
      <c r="E58" s="17" t="s">
        <v>24</v>
      </c>
      <c r="F58" s="17" t="s">
        <v>138</v>
      </c>
      <c r="G58" s="17" t="s">
        <v>142</v>
      </c>
      <c r="H58" s="18">
        <v>100.05000305175781</v>
      </c>
      <c r="I58" s="19">
        <v>0</v>
      </c>
      <c r="J58" s="18">
        <f aca="true" t="shared" si="4" ref="J58:J87">H58+I58</f>
        <v>100.05000305175781</v>
      </c>
      <c r="K58" s="18">
        <v>100.08999633789062</v>
      </c>
      <c r="L58" s="19">
        <v>2</v>
      </c>
      <c r="M58" s="18">
        <f aca="true" t="shared" si="5" ref="M58:M79">K58+L58</f>
        <v>102.08999633789062</v>
      </c>
      <c r="N58" s="18">
        <f aca="true" t="shared" si="6" ref="N58:N92">MIN(M58,J58)</f>
        <v>100.05000305175781</v>
      </c>
      <c r="O58" s="19">
        <f>IF(A58&gt;20,1,LOOKUP(A58,Очки!$A$2:$A$21,Очки!$B$2:$B$21))</f>
        <v>55</v>
      </c>
    </row>
    <row r="59" spans="1:15" ht="38.25">
      <c r="A59" s="20">
        <v>2</v>
      </c>
      <c r="B59" s="22" t="s">
        <v>210</v>
      </c>
      <c r="C59" s="22" t="s">
        <v>211</v>
      </c>
      <c r="D59" s="22" t="s">
        <v>212</v>
      </c>
      <c r="E59" s="22" t="s">
        <v>32</v>
      </c>
      <c r="F59" s="22" t="s">
        <v>213</v>
      </c>
      <c r="G59" s="22" t="s">
        <v>214</v>
      </c>
      <c r="H59" s="23">
        <v>107.6500015258789</v>
      </c>
      <c r="I59" s="24">
        <v>0</v>
      </c>
      <c r="J59" s="23">
        <f t="shared" si="4"/>
        <v>107.6500015258789</v>
      </c>
      <c r="K59" s="23">
        <v>102.75</v>
      </c>
      <c r="L59" s="24">
        <v>0</v>
      </c>
      <c r="M59" s="23">
        <f t="shared" si="5"/>
        <v>102.75</v>
      </c>
      <c r="N59" s="23">
        <f t="shared" si="6"/>
        <v>102.75</v>
      </c>
      <c r="O59" s="24">
        <f>IF(A59&gt;20,1,LOOKUP(A59,Очки!$A$2:$A$21,Очки!$B$2:$B$21))</f>
        <v>49</v>
      </c>
    </row>
    <row r="60" spans="1:15" ht="25.5">
      <c r="A60" s="20">
        <v>3</v>
      </c>
      <c r="B60" s="22" t="s">
        <v>215</v>
      </c>
      <c r="C60" s="22" t="s">
        <v>208</v>
      </c>
      <c r="D60" s="22" t="s">
        <v>212</v>
      </c>
      <c r="E60" s="22" t="s">
        <v>20</v>
      </c>
      <c r="F60" s="22" t="s">
        <v>47</v>
      </c>
      <c r="G60" s="22"/>
      <c r="H60" s="23">
        <v>102.80000305175781</v>
      </c>
      <c r="I60" s="24">
        <v>0</v>
      </c>
      <c r="J60" s="23">
        <f t="shared" si="4"/>
        <v>102.80000305175781</v>
      </c>
      <c r="K60" s="23">
        <v>115.47000122070312</v>
      </c>
      <c r="L60" s="24">
        <v>4</v>
      </c>
      <c r="M60" s="23">
        <f t="shared" si="5"/>
        <v>119.47000122070312</v>
      </c>
      <c r="N60" s="23">
        <f t="shared" si="6"/>
        <v>102.80000305175781</v>
      </c>
      <c r="O60" s="24">
        <f>IF(A60&gt;20,1,LOOKUP(A60,Очки!$A$2:$A$21,Очки!$B$2:$B$21))</f>
        <v>44</v>
      </c>
    </row>
    <row r="61" spans="1:15" ht="38.25">
      <c r="A61" s="20">
        <v>4</v>
      </c>
      <c r="B61" s="22" t="s">
        <v>216</v>
      </c>
      <c r="C61" s="22" t="s">
        <v>217</v>
      </c>
      <c r="D61" s="22" t="s">
        <v>212</v>
      </c>
      <c r="E61" s="22" t="s">
        <v>108</v>
      </c>
      <c r="F61" s="22" t="s">
        <v>143</v>
      </c>
      <c r="G61" s="22" t="s">
        <v>218</v>
      </c>
      <c r="H61" s="23">
        <v>105.91999816894531</v>
      </c>
      <c r="I61" s="24">
        <v>2</v>
      </c>
      <c r="J61" s="23">
        <f t="shared" si="4"/>
        <v>107.91999816894531</v>
      </c>
      <c r="K61" s="23">
        <v>101.05999755859375</v>
      </c>
      <c r="L61" s="24">
        <v>2</v>
      </c>
      <c r="M61" s="23">
        <f t="shared" si="5"/>
        <v>103.05999755859375</v>
      </c>
      <c r="N61" s="23">
        <f t="shared" si="6"/>
        <v>103.05999755859375</v>
      </c>
      <c r="O61" s="24">
        <f>IF(A61&gt;20,1,LOOKUP(A61,Очки!$A$2:$A$21,Очки!$B$2:$B$21))</f>
        <v>39</v>
      </c>
    </row>
    <row r="62" spans="1:15" ht="25.5">
      <c r="A62" s="20">
        <v>5</v>
      </c>
      <c r="B62" s="22" t="s">
        <v>219</v>
      </c>
      <c r="C62" s="22" t="s">
        <v>220</v>
      </c>
      <c r="D62" s="22" t="s">
        <v>212</v>
      </c>
      <c r="E62" s="22" t="s">
        <v>65</v>
      </c>
      <c r="F62" s="22" t="s">
        <v>66</v>
      </c>
      <c r="G62" s="22" t="s">
        <v>67</v>
      </c>
      <c r="H62" s="23">
        <v>104.87000274658203</v>
      </c>
      <c r="I62" s="24">
        <v>0</v>
      </c>
      <c r="J62" s="23">
        <f t="shared" si="4"/>
        <v>104.87000274658203</v>
      </c>
      <c r="K62" s="23">
        <v>103.27999877929688</v>
      </c>
      <c r="L62" s="24">
        <v>2</v>
      </c>
      <c r="M62" s="23">
        <f t="shared" si="5"/>
        <v>105.27999877929688</v>
      </c>
      <c r="N62" s="23">
        <f t="shared" si="6"/>
        <v>104.87000274658203</v>
      </c>
      <c r="O62" s="24">
        <f>IF(A62&gt;20,1,LOOKUP(A62,Очки!$A$2:$A$21,Очки!$B$2:$B$21))</f>
        <v>35</v>
      </c>
    </row>
    <row r="63" spans="1:15" ht="25.5">
      <c r="A63" s="20">
        <v>6</v>
      </c>
      <c r="B63" s="22" t="s">
        <v>221</v>
      </c>
      <c r="C63" s="22" t="s">
        <v>220</v>
      </c>
      <c r="D63" s="22" t="s">
        <v>212</v>
      </c>
      <c r="E63" s="22" t="s">
        <v>20</v>
      </c>
      <c r="F63" s="22" t="s">
        <v>47</v>
      </c>
      <c r="G63" s="22"/>
      <c r="H63" s="23">
        <v>104.55000305175781</v>
      </c>
      <c r="I63" s="24">
        <v>4</v>
      </c>
      <c r="J63" s="23">
        <f t="shared" si="4"/>
        <v>108.55000305175781</v>
      </c>
      <c r="K63" s="23">
        <v>102.33000183105469</v>
      </c>
      <c r="L63" s="24">
        <v>4</v>
      </c>
      <c r="M63" s="23">
        <f t="shared" si="5"/>
        <v>106.33000183105469</v>
      </c>
      <c r="N63" s="23">
        <f t="shared" si="6"/>
        <v>106.33000183105469</v>
      </c>
      <c r="O63" s="24">
        <f>IF(A63&gt;20,1,LOOKUP(A63,Очки!$A$2:$A$21,Очки!$B$2:$B$21))</f>
        <v>31</v>
      </c>
    </row>
    <row r="64" spans="1:15" ht="25.5">
      <c r="A64" s="20">
        <v>7</v>
      </c>
      <c r="B64" s="22" t="s">
        <v>222</v>
      </c>
      <c r="C64" s="22" t="s">
        <v>223</v>
      </c>
      <c r="D64" s="22" t="s">
        <v>224</v>
      </c>
      <c r="E64" s="22" t="s">
        <v>20</v>
      </c>
      <c r="F64" s="22" t="s">
        <v>225</v>
      </c>
      <c r="G64" s="22" t="s">
        <v>226</v>
      </c>
      <c r="H64" s="23">
        <v>127.70999908447266</v>
      </c>
      <c r="I64" s="24">
        <v>8</v>
      </c>
      <c r="J64" s="23">
        <f t="shared" si="4"/>
        <v>135.70999908447266</v>
      </c>
      <c r="K64" s="23">
        <v>109.41000366210938</v>
      </c>
      <c r="L64" s="24">
        <v>0</v>
      </c>
      <c r="M64" s="23">
        <f t="shared" si="5"/>
        <v>109.41000366210938</v>
      </c>
      <c r="N64" s="23">
        <f t="shared" si="6"/>
        <v>109.41000366210938</v>
      </c>
      <c r="O64" s="24">
        <f>IF(A64&gt;20,1,LOOKUP(A64,Очки!$A$2:$A$21,Очки!$B$2:$B$21))</f>
        <v>27</v>
      </c>
    </row>
    <row r="65" spans="1:15" ht="25.5">
      <c r="A65" s="20">
        <v>8</v>
      </c>
      <c r="B65" s="22" t="s">
        <v>227</v>
      </c>
      <c r="C65" s="22" t="s">
        <v>228</v>
      </c>
      <c r="D65" s="22" t="s">
        <v>212</v>
      </c>
      <c r="E65" s="22" t="s">
        <v>54</v>
      </c>
      <c r="F65" s="22" t="s">
        <v>58</v>
      </c>
      <c r="G65" s="22" t="s">
        <v>137</v>
      </c>
      <c r="H65" s="23">
        <v>110.68000030517578</v>
      </c>
      <c r="I65" s="24">
        <v>2</v>
      </c>
      <c r="J65" s="23">
        <f t="shared" si="4"/>
        <v>112.68000030517578</v>
      </c>
      <c r="K65" s="23">
        <v>112.18000030517578</v>
      </c>
      <c r="L65" s="24">
        <v>4</v>
      </c>
      <c r="M65" s="23">
        <f t="shared" si="5"/>
        <v>116.18000030517578</v>
      </c>
      <c r="N65" s="23">
        <f t="shared" si="6"/>
        <v>112.68000030517578</v>
      </c>
      <c r="O65" s="24">
        <f>IF(A65&gt;20,1,LOOKUP(A65,Очки!$A$2:$A$21,Очки!$B$2:$B$21))</f>
        <v>24</v>
      </c>
    </row>
    <row r="66" spans="1:15" ht="25.5">
      <c r="A66" s="20">
        <v>9</v>
      </c>
      <c r="B66" s="22" t="s">
        <v>229</v>
      </c>
      <c r="C66" s="22" t="s">
        <v>230</v>
      </c>
      <c r="D66" s="22" t="s">
        <v>231</v>
      </c>
      <c r="E66" s="22" t="s">
        <v>61</v>
      </c>
      <c r="F66" s="22" t="s">
        <v>232</v>
      </c>
      <c r="G66" s="22" t="s">
        <v>233</v>
      </c>
      <c r="H66" s="23">
        <v>116.83999633789062</v>
      </c>
      <c r="I66" s="24">
        <v>2</v>
      </c>
      <c r="J66" s="23">
        <f t="shared" si="4"/>
        <v>118.83999633789062</v>
      </c>
      <c r="K66" s="23">
        <v>111.9000015258789</v>
      </c>
      <c r="L66" s="24">
        <v>2</v>
      </c>
      <c r="M66" s="23">
        <f t="shared" si="5"/>
        <v>113.9000015258789</v>
      </c>
      <c r="N66" s="23">
        <f t="shared" si="6"/>
        <v>113.9000015258789</v>
      </c>
      <c r="O66" s="24">
        <f>IF(A66&gt;20,1,LOOKUP(A66,Очки!$A$2:$A$21,Очки!$B$2:$B$21))</f>
        <v>21</v>
      </c>
    </row>
    <row r="67" spans="1:15" ht="25.5">
      <c r="A67" s="20">
        <v>10</v>
      </c>
      <c r="B67" s="22" t="s">
        <v>234</v>
      </c>
      <c r="C67" s="22" t="s">
        <v>228</v>
      </c>
      <c r="D67" s="22" t="s">
        <v>212</v>
      </c>
      <c r="E67" s="22" t="s">
        <v>54</v>
      </c>
      <c r="F67" s="22" t="s">
        <v>58</v>
      </c>
      <c r="G67" s="22" t="s">
        <v>235</v>
      </c>
      <c r="H67" s="23">
        <v>114.30999755859375</v>
      </c>
      <c r="I67" s="24">
        <v>0</v>
      </c>
      <c r="J67" s="23">
        <f t="shared" si="4"/>
        <v>114.30999755859375</v>
      </c>
      <c r="K67" s="23">
        <v>121.12000274658203</v>
      </c>
      <c r="L67" s="24">
        <v>6</v>
      </c>
      <c r="M67" s="23">
        <f t="shared" si="5"/>
        <v>127.12000274658203</v>
      </c>
      <c r="N67" s="23">
        <f t="shared" si="6"/>
        <v>114.30999755859375</v>
      </c>
      <c r="O67" s="24">
        <f>IF(A67&gt;20,1,LOOKUP(A67,Очки!$A$2:$A$21,Очки!$B$2:$B$21))</f>
        <v>18</v>
      </c>
    </row>
    <row r="68" spans="1:15" ht="25.5">
      <c r="A68" s="20">
        <v>11</v>
      </c>
      <c r="B68" s="22" t="s">
        <v>236</v>
      </c>
      <c r="C68" s="22" t="s">
        <v>230</v>
      </c>
      <c r="D68" s="22" t="s">
        <v>237</v>
      </c>
      <c r="E68" s="22" t="s">
        <v>32</v>
      </c>
      <c r="F68" s="22" t="s">
        <v>33</v>
      </c>
      <c r="G68" s="22"/>
      <c r="H68" s="23">
        <v>117.08999633789062</v>
      </c>
      <c r="I68" s="24">
        <v>8</v>
      </c>
      <c r="J68" s="23">
        <f t="shared" si="4"/>
        <v>125.08999633789062</v>
      </c>
      <c r="K68" s="23">
        <v>113.05000305175781</v>
      </c>
      <c r="L68" s="24">
        <v>2</v>
      </c>
      <c r="M68" s="23">
        <f t="shared" si="5"/>
        <v>115.05000305175781</v>
      </c>
      <c r="N68" s="23">
        <f t="shared" si="6"/>
        <v>115.05000305175781</v>
      </c>
      <c r="O68" s="24">
        <f>IF(A68&gt;20,1,LOOKUP(A68,Очки!$A$2:$A$21,Очки!$B$2:$B$21))</f>
        <v>15</v>
      </c>
    </row>
    <row r="69" spans="1:15" ht="25.5">
      <c r="A69" s="20">
        <v>12</v>
      </c>
      <c r="B69" s="22" t="s">
        <v>238</v>
      </c>
      <c r="C69" s="22" t="s">
        <v>211</v>
      </c>
      <c r="D69" s="22" t="s">
        <v>239</v>
      </c>
      <c r="E69" s="22" t="s">
        <v>24</v>
      </c>
      <c r="F69" s="22" t="s">
        <v>138</v>
      </c>
      <c r="G69" s="22" t="s">
        <v>240</v>
      </c>
      <c r="H69" s="23">
        <v>119.41999816894531</v>
      </c>
      <c r="I69" s="24">
        <v>2</v>
      </c>
      <c r="J69" s="23">
        <f t="shared" si="4"/>
        <v>121.41999816894531</v>
      </c>
      <c r="K69" s="23">
        <v>113.19999694824219</v>
      </c>
      <c r="L69" s="24">
        <v>2</v>
      </c>
      <c r="M69" s="23">
        <f t="shared" si="5"/>
        <v>115.19999694824219</v>
      </c>
      <c r="N69" s="23">
        <f t="shared" si="6"/>
        <v>115.19999694824219</v>
      </c>
      <c r="O69" s="24">
        <f>IF(A69&gt;20,1,LOOKUP(A69,Очки!$A$2:$A$21,Очки!$B$2:$B$21))</f>
        <v>13</v>
      </c>
    </row>
    <row r="70" spans="1:15" ht="38.25">
      <c r="A70" s="20">
        <v>13</v>
      </c>
      <c r="B70" s="22" t="s">
        <v>241</v>
      </c>
      <c r="C70" s="22" t="s">
        <v>208</v>
      </c>
      <c r="D70" s="22" t="s">
        <v>242</v>
      </c>
      <c r="E70" s="22" t="s">
        <v>24</v>
      </c>
      <c r="F70" s="22" t="s">
        <v>243</v>
      </c>
      <c r="G70" s="22" t="s">
        <v>244</v>
      </c>
      <c r="H70" s="23">
        <v>119.41000366210938</v>
      </c>
      <c r="I70" s="24">
        <v>4</v>
      </c>
      <c r="J70" s="23">
        <f t="shared" si="4"/>
        <v>123.41000366210938</v>
      </c>
      <c r="K70" s="23">
        <v>111.4000015258789</v>
      </c>
      <c r="L70" s="24">
        <v>4</v>
      </c>
      <c r="M70" s="23">
        <f t="shared" si="5"/>
        <v>115.4000015258789</v>
      </c>
      <c r="N70" s="23">
        <f t="shared" si="6"/>
        <v>115.4000015258789</v>
      </c>
      <c r="O70" s="24">
        <f>IF(A70&gt;20,1,LOOKUP(A70,Очки!$A$2:$A$21,Очки!$B$2:$B$21))</f>
        <v>11</v>
      </c>
    </row>
    <row r="71" spans="1:15" ht="38.25">
      <c r="A71" s="20">
        <v>14</v>
      </c>
      <c r="B71" s="22" t="s">
        <v>245</v>
      </c>
      <c r="C71" s="22" t="s">
        <v>246</v>
      </c>
      <c r="D71" s="22" t="s">
        <v>224</v>
      </c>
      <c r="E71" s="22" t="s">
        <v>50</v>
      </c>
      <c r="F71" s="22" t="s">
        <v>74</v>
      </c>
      <c r="G71" s="22" t="s">
        <v>52</v>
      </c>
      <c r="H71" s="23">
        <v>117.76000213623047</v>
      </c>
      <c r="I71" s="24">
        <v>0</v>
      </c>
      <c r="J71" s="23">
        <f t="shared" si="4"/>
        <v>117.76000213623047</v>
      </c>
      <c r="K71" s="23">
        <v>116.45999908447266</v>
      </c>
      <c r="L71" s="24">
        <v>54</v>
      </c>
      <c r="M71" s="23">
        <f t="shared" si="5"/>
        <v>170.45999908447266</v>
      </c>
      <c r="N71" s="23">
        <f t="shared" si="6"/>
        <v>117.76000213623047</v>
      </c>
      <c r="O71" s="24">
        <f>IF(A71&gt;20,1,LOOKUP(A71,Очки!$A$2:$A$21,Очки!$B$2:$B$21))</f>
        <v>9</v>
      </c>
    </row>
    <row r="72" spans="1:15" ht="38.25">
      <c r="A72" s="20">
        <v>15</v>
      </c>
      <c r="B72" s="22" t="s">
        <v>247</v>
      </c>
      <c r="C72" s="22" t="s">
        <v>217</v>
      </c>
      <c r="D72" s="22" t="s">
        <v>224</v>
      </c>
      <c r="E72" s="22" t="s">
        <v>50</v>
      </c>
      <c r="F72" s="22" t="s">
        <v>74</v>
      </c>
      <c r="G72" s="22" t="s">
        <v>52</v>
      </c>
      <c r="H72" s="23">
        <v>114.0199966430664</v>
      </c>
      <c r="I72" s="24">
        <v>6</v>
      </c>
      <c r="J72" s="23">
        <f t="shared" si="4"/>
        <v>120.0199966430664</v>
      </c>
      <c r="K72" s="23">
        <v>114.52999877929688</v>
      </c>
      <c r="L72" s="24">
        <v>4</v>
      </c>
      <c r="M72" s="23">
        <f t="shared" si="5"/>
        <v>118.52999877929688</v>
      </c>
      <c r="N72" s="23">
        <f t="shared" si="6"/>
        <v>118.52999877929688</v>
      </c>
      <c r="O72" s="24">
        <f>IF(A72&gt;20,1,LOOKUP(A72,Очки!$A$2:$A$21,Очки!$B$2:$B$21))</f>
        <v>7</v>
      </c>
    </row>
    <row r="73" spans="1:15" ht="25.5">
      <c r="A73" s="20">
        <v>16</v>
      </c>
      <c r="B73" s="22" t="s">
        <v>248</v>
      </c>
      <c r="C73" s="22" t="s">
        <v>228</v>
      </c>
      <c r="D73" s="22" t="s">
        <v>212</v>
      </c>
      <c r="E73" s="22" t="s">
        <v>108</v>
      </c>
      <c r="F73" s="22" t="s">
        <v>109</v>
      </c>
      <c r="G73" s="22" t="s">
        <v>110</v>
      </c>
      <c r="H73" s="23">
        <v>130.42999267578125</v>
      </c>
      <c r="I73" s="24">
        <v>4</v>
      </c>
      <c r="J73" s="23">
        <f t="shared" si="4"/>
        <v>134.42999267578125</v>
      </c>
      <c r="K73" s="23">
        <v>116.7300033569336</v>
      </c>
      <c r="L73" s="24">
        <v>2</v>
      </c>
      <c r="M73" s="23">
        <f t="shared" si="5"/>
        <v>118.7300033569336</v>
      </c>
      <c r="N73" s="23">
        <f t="shared" si="6"/>
        <v>118.7300033569336</v>
      </c>
      <c r="O73" s="24">
        <f>IF(A73&gt;20,1,LOOKUP(A73,Очки!$A$2:$A$21,Очки!$B$2:$B$21))</f>
        <v>5</v>
      </c>
    </row>
    <row r="74" spans="1:15" ht="25.5">
      <c r="A74" s="20">
        <v>17</v>
      </c>
      <c r="B74" s="22" t="s">
        <v>249</v>
      </c>
      <c r="C74" s="22" t="s">
        <v>220</v>
      </c>
      <c r="D74" s="22" t="s">
        <v>224</v>
      </c>
      <c r="E74" s="22" t="s">
        <v>65</v>
      </c>
      <c r="F74" s="22" t="s">
        <v>66</v>
      </c>
      <c r="G74" s="22" t="s">
        <v>67</v>
      </c>
      <c r="H74" s="23">
        <v>118.16999816894531</v>
      </c>
      <c r="I74" s="24">
        <v>4</v>
      </c>
      <c r="J74" s="23">
        <f t="shared" si="4"/>
        <v>122.16999816894531</v>
      </c>
      <c r="K74" s="23">
        <v>120.4800033569336</v>
      </c>
      <c r="L74" s="24">
        <v>4</v>
      </c>
      <c r="M74" s="23">
        <f t="shared" si="5"/>
        <v>124.4800033569336</v>
      </c>
      <c r="N74" s="23">
        <f t="shared" si="6"/>
        <v>122.16999816894531</v>
      </c>
      <c r="O74" s="24">
        <f>IF(A74&gt;20,1,LOOKUP(A74,Очки!$A$2:$A$21,Очки!$B$2:$B$21))</f>
        <v>4</v>
      </c>
    </row>
    <row r="75" spans="1:15" ht="51">
      <c r="A75" s="20">
        <v>18</v>
      </c>
      <c r="B75" s="22" t="s">
        <v>250</v>
      </c>
      <c r="C75" s="22" t="s">
        <v>251</v>
      </c>
      <c r="D75" s="22" t="s">
        <v>252</v>
      </c>
      <c r="E75" s="22" t="s">
        <v>108</v>
      </c>
      <c r="F75" s="22" t="s">
        <v>253</v>
      </c>
      <c r="G75" s="22" t="s">
        <v>254</v>
      </c>
      <c r="H75" s="23">
        <v>123.6500015258789</v>
      </c>
      <c r="I75" s="24">
        <v>52</v>
      </c>
      <c r="J75" s="23">
        <f t="shared" si="4"/>
        <v>175.6500015258789</v>
      </c>
      <c r="K75" s="23">
        <v>124.33000183105469</v>
      </c>
      <c r="L75" s="24">
        <v>0</v>
      </c>
      <c r="M75" s="23">
        <f t="shared" si="5"/>
        <v>124.33000183105469</v>
      </c>
      <c r="N75" s="23">
        <f t="shared" si="6"/>
        <v>124.33000183105469</v>
      </c>
      <c r="O75" s="24">
        <f>IF(A75&gt;20,1,LOOKUP(A75,Очки!$A$2:$A$21,Очки!$B$2:$B$21))</f>
        <v>3</v>
      </c>
    </row>
    <row r="76" spans="1:15" ht="51">
      <c r="A76" s="20">
        <v>19</v>
      </c>
      <c r="B76" s="22" t="s">
        <v>255</v>
      </c>
      <c r="C76" s="22" t="s">
        <v>211</v>
      </c>
      <c r="D76" s="22" t="s">
        <v>256</v>
      </c>
      <c r="E76" s="22" t="s">
        <v>61</v>
      </c>
      <c r="F76" s="22" t="s">
        <v>257</v>
      </c>
      <c r="G76" s="22" t="s">
        <v>129</v>
      </c>
      <c r="H76" s="23">
        <v>142.8000030517578</v>
      </c>
      <c r="I76" s="24">
        <v>14</v>
      </c>
      <c r="J76" s="23">
        <f t="shared" si="4"/>
        <v>156.8000030517578</v>
      </c>
      <c r="K76" s="23">
        <v>121.5199966430664</v>
      </c>
      <c r="L76" s="24">
        <v>6</v>
      </c>
      <c r="M76" s="23">
        <f t="shared" si="5"/>
        <v>127.5199966430664</v>
      </c>
      <c r="N76" s="23">
        <f t="shared" si="6"/>
        <v>127.5199966430664</v>
      </c>
      <c r="O76" s="24">
        <f>IF(A76&gt;20,1,LOOKUP(A76,Очки!$A$2:$A$21,Очки!$B$2:$B$21))</f>
        <v>2</v>
      </c>
    </row>
    <row r="77" spans="1:15" ht="25.5">
      <c r="A77" s="20">
        <v>20</v>
      </c>
      <c r="B77" s="22" t="s">
        <v>258</v>
      </c>
      <c r="C77" s="22" t="s">
        <v>259</v>
      </c>
      <c r="D77" s="22" t="s">
        <v>231</v>
      </c>
      <c r="E77" s="22" t="s">
        <v>36</v>
      </c>
      <c r="F77" s="22" t="s">
        <v>260</v>
      </c>
      <c r="G77" s="22"/>
      <c r="H77" s="23">
        <v>125.76000213623047</v>
      </c>
      <c r="I77" s="24">
        <v>4</v>
      </c>
      <c r="J77" s="23">
        <f t="shared" si="4"/>
        <v>129.76000213623047</v>
      </c>
      <c r="K77" s="23">
        <v>126.05000305175781</v>
      </c>
      <c r="L77" s="24">
        <v>4</v>
      </c>
      <c r="M77" s="23">
        <f t="shared" si="5"/>
        <v>130.0500030517578</v>
      </c>
      <c r="N77" s="23">
        <f t="shared" si="6"/>
        <v>129.76000213623047</v>
      </c>
      <c r="O77" s="24">
        <f>IF(A77&gt;20,1,LOOKUP(A77,Очки!$A$2:$A$21,Очки!$B$2:$B$21))</f>
        <v>1</v>
      </c>
    </row>
    <row r="78" spans="1:15" ht="25.5">
      <c r="A78" s="20">
        <v>21</v>
      </c>
      <c r="B78" s="22" t="s">
        <v>261</v>
      </c>
      <c r="C78" s="22" t="s">
        <v>217</v>
      </c>
      <c r="D78" s="22" t="s">
        <v>262</v>
      </c>
      <c r="E78" s="22" t="s">
        <v>36</v>
      </c>
      <c r="F78" s="22" t="s">
        <v>263</v>
      </c>
      <c r="G78" s="22"/>
      <c r="H78" s="23">
        <v>130.5</v>
      </c>
      <c r="I78" s="24">
        <v>54</v>
      </c>
      <c r="J78" s="23">
        <f t="shared" si="4"/>
        <v>184.5</v>
      </c>
      <c r="K78" s="23">
        <v>129.8000030517578</v>
      </c>
      <c r="L78" s="24">
        <v>2</v>
      </c>
      <c r="M78" s="23">
        <f t="shared" si="5"/>
        <v>131.8000030517578</v>
      </c>
      <c r="N78" s="23">
        <f t="shared" si="6"/>
        <v>131.8000030517578</v>
      </c>
      <c r="O78" s="24">
        <f>IF(A78&gt;20,1,LOOKUP(A78,Очки!$A$2:$A$21,Очки!$B$2:$B$21))</f>
        <v>1</v>
      </c>
    </row>
    <row r="79" spans="1:15" ht="25.5">
      <c r="A79" s="20">
        <v>22</v>
      </c>
      <c r="B79" s="22" t="s">
        <v>264</v>
      </c>
      <c r="C79" s="22" t="s">
        <v>265</v>
      </c>
      <c r="D79" s="22" t="s">
        <v>237</v>
      </c>
      <c r="E79" s="22" t="s">
        <v>40</v>
      </c>
      <c r="F79" s="22" t="s">
        <v>41</v>
      </c>
      <c r="G79" s="22" t="s">
        <v>118</v>
      </c>
      <c r="H79" s="23">
        <v>128.63999938964844</v>
      </c>
      <c r="I79" s="24">
        <v>4</v>
      </c>
      <c r="J79" s="23">
        <f t="shared" si="4"/>
        <v>132.63999938964844</v>
      </c>
      <c r="K79" s="23">
        <v>125.79000091552734</v>
      </c>
      <c r="L79" s="24">
        <v>8</v>
      </c>
      <c r="M79" s="23">
        <f t="shared" si="5"/>
        <v>133.79000091552734</v>
      </c>
      <c r="N79" s="23">
        <f t="shared" si="6"/>
        <v>132.63999938964844</v>
      </c>
      <c r="O79" s="24">
        <f>IF(A79&gt;20,1,LOOKUP(A79,Очки!$A$2:$A$21,Очки!$B$2:$B$21))</f>
        <v>1</v>
      </c>
    </row>
    <row r="80" spans="1:15" ht="38.25">
      <c r="A80" s="20">
        <v>23</v>
      </c>
      <c r="B80" s="22" t="s">
        <v>266</v>
      </c>
      <c r="C80" s="22" t="s">
        <v>267</v>
      </c>
      <c r="D80" s="22" t="s">
        <v>268</v>
      </c>
      <c r="E80" s="22" t="s">
        <v>90</v>
      </c>
      <c r="F80" s="22" t="s">
        <v>269</v>
      </c>
      <c r="G80" s="22" t="s">
        <v>92</v>
      </c>
      <c r="H80" s="23">
        <v>134.0800018310547</v>
      </c>
      <c r="I80" s="24">
        <v>2</v>
      </c>
      <c r="J80" s="23">
        <f t="shared" si="4"/>
        <v>136.0800018310547</v>
      </c>
      <c r="K80" s="24"/>
      <c r="L80" s="24"/>
      <c r="M80" s="20" t="s">
        <v>88</v>
      </c>
      <c r="N80" s="23">
        <f t="shared" si="6"/>
        <v>136.0800018310547</v>
      </c>
      <c r="O80" s="24">
        <f>IF(A80&gt;20,1,LOOKUP(A80,Очки!$A$2:$A$21,Очки!$B$2:$B$21))</f>
        <v>1</v>
      </c>
    </row>
    <row r="81" spans="1:15" ht="38.25">
      <c r="A81" s="20">
        <v>24</v>
      </c>
      <c r="B81" s="22" t="s">
        <v>270</v>
      </c>
      <c r="C81" s="22" t="s">
        <v>208</v>
      </c>
      <c r="D81" s="22" t="s">
        <v>271</v>
      </c>
      <c r="E81" s="22" t="s">
        <v>104</v>
      </c>
      <c r="F81" s="22" t="s">
        <v>272</v>
      </c>
      <c r="G81" s="22" t="s">
        <v>106</v>
      </c>
      <c r="H81" s="23">
        <v>130.7100067138672</v>
      </c>
      <c r="I81" s="24">
        <v>6</v>
      </c>
      <c r="J81" s="23">
        <f t="shared" si="4"/>
        <v>136.7100067138672</v>
      </c>
      <c r="K81" s="23">
        <v>140.5399932861328</v>
      </c>
      <c r="L81" s="24">
        <v>52</v>
      </c>
      <c r="M81" s="23">
        <f aca="true" t="shared" si="7" ref="M81:M92">K81+L81</f>
        <v>192.5399932861328</v>
      </c>
      <c r="N81" s="23">
        <f t="shared" si="6"/>
        <v>136.7100067138672</v>
      </c>
      <c r="O81" s="24">
        <f>IF(A81&gt;20,1,LOOKUP(A81,Очки!$A$2:$A$21,Очки!$B$2:$B$21))</f>
        <v>1</v>
      </c>
    </row>
    <row r="82" spans="1:15" ht="25.5">
      <c r="A82" s="20">
        <v>25</v>
      </c>
      <c r="B82" s="22" t="s">
        <v>273</v>
      </c>
      <c r="C82" s="22" t="s">
        <v>265</v>
      </c>
      <c r="D82" s="22" t="s">
        <v>274</v>
      </c>
      <c r="E82" s="22" t="s">
        <v>40</v>
      </c>
      <c r="F82" s="22" t="s">
        <v>275</v>
      </c>
      <c r="G82" s="22" t="s">
        <v>118</v>
      </c>
      <c r="H82" s="23">
        <v>146.3000030517578</v>
      </c>
      <c r="I82" s="24">
        <v>4</v>
      </c>
      <c r="J82" s="23">
        <f t="shared" si="4"/>
        <v>150.3000030517578</v>
      </c>
      <c r="K82" s="23">
        <v>130.08999633789062</v>
      </c>
      <c r="L82" s="24">
        <v>8</v>
      </c>
      <c r="M82" s="23">
        <f t="shared" si="7"/>
        <v>138.08999633789062</v>
      </c>
      <c r="N82" s="23">
        <f t="shared" si="6"/>
        <v>138.08999633789062</v>
      </c>
      <c r="O82" s="24">
        <f>IF(A82&gt;20,1,LOOKUP(A82,Очки!$A$2:$A$21,Очки!$B$2:$B$21))</f>
        <v>1</v>
      </c>
    </row>
    <row r="83" spans="1:15" ht="38.25">
      <c r="A83" s="20">
        <v>26</v>
      </c>
      <c r="B83" s="22" t="s">
        <v>276</v>
      </c>
      <c r="C83" s="22" t="s">
        <v>265</v>
      </c>
      <c r="D83" s="22" t="s">
        <v>231</v>
      </c>
      <c r="E83" s="22" t="s">
        <v>32</v>
      </c>
      <c r="F83" s="22" t="s">
        <v>81</v>
      </c>
      <c r="G83" s="22" t="s">
        <v>82</v>
      </c>
      <c r="H83" s="23">
        <v>130.80999755859375</v>
      </c>
      <c r="I83" s="24">
        <v>8</v>
      </c>
      <c r="J83" s="23">
        <f t="shared" si="4"/>
        <v>138.80999755859375</v>
      </c>
      <c r="K83" s="23">
        <v>134.7100067138672</v>
      </c>
      <c r="L83" s="24">
        <v>6</v>
      </c>
      <c r="M83" s="23">
        <f t="shared" si="7"/>
        <v>140.7100067138672</v>
      </c>
      <c r="N83" s="23">
        <f t="shared" si="6"/>
        <v>138.80999755859375</v>
      </c>
      <c r="O83" s="24">
        <f>IF(A83&gt;20,1,LOOKUP(A83,Очки!$A$2:$A$21,Очки!$B$2:$B$21))</f>
        <v>1</v>
      </c>
    </row>
    <row r="84" spans="1:15" ht="38.25">
      <c r="A84" s="20">
        <v>27</v>
      </c>
      <c r="B84" s="22" t="s">
        <v>277</v>
      </c>
      <c r="C84" s="22" t="s">
        <v>228</v>
      </c>
      <c r="D84" s="22" t="s">
        <v>224</v>
      </c>
      <c r="E84" s="22" t="s">
        <v>50</v>
      </c>
      <c r="F84" s="22" t="s">
        <v>124</v>
      </c>
      <c r="G84" s="22" t="s">
        <v>52</v>
      </c>
      <c r="H84" s="23">
        <v>138.75999450683594</v>
      </c>
      <c r="I84" s="24">
        <v>4</v>
      </c>
      <c r="J84" s="23">
        <f t="shared" si="4"/>
        <v>142.75999450683594</v>
      </c>
      <c r="K84" s="23">
        <v>137.22999572753906</v>
      </c>
      <c r="L84" s="24">
        <v>6</v>
      </c>
      <c r="M84" s="23">
        <f t="shared" si="7"/>
        <v>143.22999572753906</v>
      </c>
      <c r="N84" s="23">
        <f t="shared" si="6"/>
        <v>142.75999450683594</v>
      </c>
      <c r="O84" s="24">
        <f>IF(A84&gt;20,1,LOOKUP(A84,Очки!$A$2:$A$21,Очки!$B$2:$B$21))</f>
        <v>1</v>
      </c>
    </row>
    <row r="85" spans="1:15" ht="25.5">
      <c r="A85" s="20">
        <v>28</v>
      </c>
      <c r="B85" s="22" t="s">
        <v>278</v>
      </c>
      <c r="C85" s="22" t="s">
        <v>211</v>
      </c>
      <c r="D85" s="22" t="s">
        <v>279</v>
      </c>
      <c r="E85" s="22" t="s">
        <v>61</v>
      </c>
      <c r="F85" s="22" t="s">
        <v>280</v>
      </c>
      <c r="G85" s="22" t="s">
        <v>129</v>
      </c>
      <c r="H85" s="23">
        <v>130.27999877929688</v>
      </c>
      <c r="I85" s="24">
        <v>54</v>
      </c>
      <c r="J85" s="23">
        <f t="shared" si="4"/>
        <v>184.27999877929688</v>
      </c>
      <c r="K85" s="23">
        <v>137.00999450683594</v>
      </c>
      <c r="L85" s="24">
        <v>10</v>
      </c>
      <c r="M85" s="23">
        <f t="shared" si="7"/>
        <v>147.00999450683594</v>
      </c>
      <c r="N85" s="23">
        <f t="shared" si="6"/>
        <v>147.00999450683594</v>
      </c>
      <c r="O85" s="24">
        <f>IF(A85&gt;20,1,LOOKUP(A85,Очки!$A$2:$A$21,Очки!$B$2:$B$21))</f>
        <v>1</v>
      </c>
    </row>
    <row r="86" spans="1:15" ht="25.5">
      <c r="A86" s="20">
        <v>29</v>
      </c>
      <c r="B86" s="22" t="s">
        <v>281</v>
      </c>
      <c r="C86" s="22" t="s">
        <v>265</v>
      </c>
      <c r="D86" s="22" t="s">
        <v>256</v>
      </c>
      <c r="E86" s="22" t="s">
        <v>65</v>
      </c>
      <c r="F86" s="22" t="s">
        <v>66</v>
      </c>
      <c r="G86" s="22"/>
      <c r="H86" s="23">
        <v>143.5500030517578</v>
      </c>
      <c r="I86" s="24">
        <v>8</v>
      </c>
      <c r="J86" s="23">
        <f t="shared" si="4"/>
        <v>151.5500030517578</v>
      </c>
      <c r="K86" s="23">
        <v>128.24000549316406</v>
      </c>
      <c r="L86" s="24">
        <v>56</v>
      </c>
      <c r="M86" s="23">
        <f t="shared" si="7"/>
        <v>184.24000549316406</v>
      </c>
      <c r="N86" s="23">
        <f t="shared" si="6"/>
        <v>151.5500030517578</v>
      </c>
      <c r="O86" s="24">
        <f>IF(A86&gt;20,1,LOOKUP(A86,Очки!$A$2:$A$21,Очки!$B$2:$B$21))</f>
        <v>1</v>
      </c>
    </row>
    <row r="87" spans="1:15" ht="25.5">
      <c r="A87" s="20">
        <v>30</v>
      </c>
      <c r="B87" s="22" t="s">
        <v>282</v>
      </c>
      <c r="C87" s="22" t="s">
        <v>208</v>
      </c>
      <c r="D87" s="22" t="s">
        <v>237</v>
      </c>
      <c r="E87" s="22" t="s">
        <v>36</v>
      </c>
      <c r="F87" s="22" t="s">
        <v>260</v>
      </c>
      <c r="G87" s="22"/>
      <c r="H87" s="23">
        <v>118.58999633789062</v>
      </c>
      <c r="I87" s="24">
        <v>58</v>
      </c>
      <c r="J87" s="23">
        <f t="shared" si="4"/>
        <v>176.58999633789062</v>
      </c>
      <c r="K87" s="23">
        <v>120.7300033569336</v>
      </c>
      <c r="L87" s="24">
        <v>54</v>
      </c>
      <c r="M87" s="23">
        <f t="shared" si="7"/>
        <v>174.7300033569336</v>
      </c>
      <c r="N87" s="23">
        <f t="shared" si="6"/>
        <v>174.7300033569336</v>
      </c>
      <c r="O87" s="24">
        <f>IF(A87&gt;20,1,LOOKUP(A87,Очки!$A$2:$A$21,Очки!$B$2:$B$21))</f>
        <v>1</v>
      </c>
    </row>
    <row r="88" spans="1:15" ht="25.5">
      <c r="A88" s="20">
        <v>31</v>
      </c>
      <c r="B88" s="22" t="s">
        <v>283</v>
      </c>
      <c r="C88" s="22" t="s">
        <v>230</v>
      </c>
      <c r="D88" s="22" t="s">
        <v>262</v>
      </c>
      <c r="E88" s="22" t="s">
        <v>104</v>
      </c>
      <c r="F88" s="22" t="s">
        <v>284</v>
      </c>
      <c r="G88" s="22" t="s">
        <v>285</v>
      </c>
      <c r="H88" s="24"/>
      <c r="I88" s="24"/>
      <c r="J88" s="20" t="s">
        <v>88</v>
      </c>
      <c r="K88" s="23">
        <v>172.58999633789062</v>
      </c>
      <c r="L88" s="24">
        <v>10</v>
      </c>
      <c r="M88" s="23">
        <f t="shared" si="7"/>
        <v>182.58999633789062</v>
      </c>
      <c r="N88" s="23">
        <f t="shared" si="6"/>
        <v>182.58999633789062</v>
      </c>
      <c r="O88" s="24">
        <f>IF(A88&gt;20,1,LOOKUP(A88,Очки!$A$2:$A$21,Очки!$B$2:$B$21))</f>
        <v>1</v>
      </c>
    </row>
    <row r="89" spans="1:15" ht="25.5">
      <c r="A89" s="20">
        <v>32</v>
      </c>
      <c r="B89" s="22" t="s">
        <v>286</v>
      </c>
      <c r="C89" s="22" t="s">
        <v>217</v>
      </c>
      <c r="D89" s="22" t="s">
        <v>224</v>
      </c>
      <c r="E89" s="22" t="s">
        <v>54</v>
      </c>
      <c r="F89" s="22" t="s">
        <v>58</v>
      </c>
      <c r="G89" s="22" t="s">
        <v>287</v>
      </c>
      <c r="H89" s="23">
        <v>144.97000122070312</v>
      </c>
      <c r="I89" s="24">
        <v>56</v>
      </c>
      <c r="J89" s="23">
        <f>H89+I89</f>
        <v>200.97000122070312</v>
      </c>
      <c r="K89" s="23">
        <v>130.75</v>
      </c>
      <c r="L89" s="24">
        <v>54</v>
      </c>
      <c r="M89" s="23">
        <f t="shared" si="7"/>
        <v>184.75</v>
      </c>
      <c r="N89" s="23">
        <f t="shared" si="6"/>
        <v>184.75</v>
      </c>
      <c r="O89" s="24">
        <f>IF(A89&gt;20,1,LOOKUP(A89,Очки!$A$2:$A$21,Очки!$B$2:$B$21))</f>
        <v>1</v>
      </c>
    </row>
    <row r="90" spans="1:15" ht="25.5">
      <c r="A90" s="20">
        <v>33</v>
      </c>
      <c r="B90" s="22" t="s">
        <v>288</v>
      </c>
      <c r="C90" s="22" t="s">
        <v>230</v>
      </c>
      <c r="D90" s="22" t="s">
        <v>262</v>
      </c>
      <c r="E90" s="22" t="s">
        <v>104</v>
      </c>
      <c r="F90" s="22" t="s">
        <v>289</v>
      </c>
      <c r="G90" s="22" t="s">
        <v>131</v>
      </c>
      <c r="H90" s="23">
        <v>138.8000030517578</v>
      </c>
      <c r="I90" s="24">
        <v>156</v>
      </c>
      <c r="J90" s="23">
        <f>H90+I90</f>
        <v>294.8000030517578</v>
      </c>
      <c r="K90" s="23">
        <v>161.07000732421875</v>
      </c>
      <c r="L90" s="24">
        <v>54</v>
      </c>
      <c r="M90" s="23">
        <f t="shared" si="7"/>
        <v>215.07000732421875</v>
      </c>
      <c r="N90" s="23">
        <f t="shared" si="6"/>
        <v>215.07000732421875</v>
      </c>
      <c r="O90" s="24">
        <f>IF(A90&gt;20,1,LOOKUP(A90,Очки!$A$2:$A$21,Очки!$B$2:$B$21))</f>
        <v>1</v>
      </c>
    </row>
    <row r="91" spans="1:15" ht="25.5">
      <c r="A91" s="20">
        <v>34</v>
      </c>
      <c r="B91" s="22" t="s">
        <v>290</v>
      </c>
      <c r="C91" s="22" t="s">
        <v>291</v>
      </c>
      <c r="D91" s="22" t="s">
        <v>262</v>
      </c>
      <c r="E91" s="22" t="s">
        <v>139</v>
      </c>
      <c r="F91" s="22" t="s">
        <v>140</v>
      </c>
      <c r="G91" s="22" t="s">
        <v>141</v>
      </c>
      <c r="H91" s="24"/>
      <c r="I91" s="24"/>
      <c r="J91" s="20" t="s">
        <v>542</v>
      </c>
      <c r="K91" s="23">
        <v>166.52999877929688</v>
      </c>
      <c r="L91" s="24">
        <v>56</v>
      </c>
      <c r="M91" s="23">
        <f t="shared" si="7"/>
        <v>222.52999877929688</v>
      </c>
      <c r="N91" s="23">
        <f t="shared" si="6"/>
        <v>222.52999877929688</v>
      </c>
      <c r="O91" s="24">
        <f>IF(A91&gt;20,1,LOOKUP(A91,Очки!$A$2:$A$21,Очки!$B$2:$B$21))</f>
        <v>1</v>
      </c>
    </row>
    <row r="92" spans="1:15" ht="25.5">
      <c r="A92" s="20">
        <v>35</v>
      </c>
      <c r="B92" s="22" t="s">
        <v>292</v>
      </c>
      <c r="C92" s="22" t="s">
        <v>217</v>
      </c>
      <c r="D92" s="22" t="s">
        <v>262</v>
      </c>
      <c r="E92" s="22" t="s">
        <v>113</v>
      </c>
      <c r="F92" s="22" t="s">
        <v>114</v>
      </c>
      <c r="G92" s="22" t="s">
        <v>115</v>
      </c>
      <c r="H92" s="24"/>
      <c r="I92" s="24"/>
      <c r="J92" s="20" t="s">
        <v>542</v>
      </c>
      <c r="K92" s="23">
        <v>136.24000549316406</v>
      </c>
      <c r="L92" s="24">
        <v>106</v>
      </c>
      <c r="M92" s="23">
        <f t="shared" si="7"/>
        <v>242.24000549316406</v>
      </c>
      <c r="N92" s="23">
        <f t="shared" si="6"/>
        <v>242.24000549316406</v>
      </c>
      <c r="O92" s="24">
        <f>IF(A92&gt;20,1,LOOKUP(A92,Очки!$A$2:$A$21,Очки!$B$2:$B$21))</f>
        <v>1</v>
      </c>
    </row>
    <row r="94" spans="1:8" ht="18">
      <c r="A94" s="34" t="s">
        <v>293</v>
      </c>
      <c r="B94" s="34"/>
      <c r="C94" s="34"/>
      <c r="D94" s="34"/>
      <c r="E94" s="34"/>
      <c r="F94" s="34"/>
      <c r="G94" s="34"/>
      <c r="H94" s="34"/>
    </row>
    <row r="95" spans="1:15" ht="12.75">
      <c r="A95" s="35" t="s">
        <v>4</v>
      </c>
      <c r="B95" s="35" t="s">
        <v>5</v>
      </c>
      <c r="C95" s="35" t="s">
        <v>6</v>
      </c>
      <c r="D95" s="35" t="s">
        <v>7</v>
      </c>
      <c r="E95" s="35" t="s">
        <v>8</v>
      </c>
      <c r="F95" s="35" t="s">
        <v>9</v>
      </c>
      <c r="G95" s="35" t="s">
        <v>10</v>
      </c>
      <c r="H95" s="37" t="s">
        <v>12</v>
      </c>
      <c r="I95" s="38"/>
      <c r="J95" s="39"/>
      <c r="K95" s="37" t="s">
        <v>16</v>
      </c>
      <c r="L95" s="38"/>
      <c r="M95" s="39"/>
      <c r="N95" s="35" t="s">
        <v>17</v>
      </c>
      <c r="O95" s="40" t="s">
        <v>201</v>
      </c>
    </row>
    <row r="96" spans="1:15" ht="12.75">
      <c r="A96" s="36"/>
      <c r="B96" s="36"/>
      <c r="C96" s="36"/>
      <c r="D96" s="36"/>
      <c r="E96" s="36"/>
      <c r="F96" s="36"/>
      <c r="G96" s="36"/>
      <c r="H96" s="5" t="s">
        <v>13</v>
      </c>
      <c r="I96" s="5" t="s">
        <v>14</v>
      </c>
      <c r="J96" s="5" t="s">
        <v>15</v>
      </c>
      <c r="K96" s="5" t="s">
        <v>13</v>
      </c>
      <c r="L96" s="5" t="s">
        <v>14</v>
      </c>
      <c r="M96" s="5" t="s">
        <v>15</v>
      </c>
      <c r="N96" s="36"/>
      <c r="O96" s="41"/>
    </row>
    <row r="97" spans="1:15" ht="51">
      <c r="A97" s="15">
        <v>1</v>
      </c>
      <c r="B97" s="16" t="s">
        <v>294</v>
      </c>
      <c r="C97" s="16">
        <v>1995</v>
      </c>
      <c r="D97" s="16" t="s">
        <v>19</v>
      </c>
      <c r="E97" s="17" t="s">
        <v>32</v>
      </c>
      <c r="F97" s="17" t="s">
        <v>144</v>
      </c>
      <c r="G97" s="17" t="s">
        <v>295</v>
      </c>
      <c r="H97" s="18">
        <v>106.86000061035156</v>
      </c>
      <c r="I97" s="19">
        <v>0</v>
      </c>
      <c r="J97" s="18">
        <f aca="true" t="shared" si="8" ref="J97:J124">H97+I97</f>
        <v>106.86000061035156</v>
      </c>
      <c r="K97" s="18">
        <v>101.29000091552734</v>
      </c>
      <c r="L97" s="19">
        <v>0</v>
      </c>
      <c r="M97" s="18">
        <f aca="true" t="shared" si="9" ref="M97:M129">K97+L97</f>
        <v>101.29000091552734</v>
      </c>
      <c r="N97" s="18">
        <f aca="true" t="shared" si="10" ref="N97:N129">MIN(M97,J97)</f>
        <v>101.29000091552734</v>
      </c>
      <c r="O97" s="19">
        <f>IF(A97&gt;20,1,LOOKUP(A97,Очки!$A$2:$A$21,Очки!$B$2:$B$21))</f>
        <v>55</v>
      </c>
    </row>
    <row r="98" spans="1:15" ht="25.5">
      <c r="A98" s="20">
        <v>2</v>
      </c>
      <c r="B98" s="21" t="s">
        <v>296</v>
      </c>
      <c r="C98" s="21">
        <v>1995</v>
      </c>
      <c r="D98" s="21" t="s">
        <v>19</v>
      </c>
      <c r="E98" s="22" t="s">
        <v>54</v>
      </c>
      <c r="F98" s="22" t="s">
        <v>297</v>
      </c>
      <c r="G98" s="22" t="s">
        <v>298</v>
      </c>
      <c r="H98" s="23">
        <v>102.68000030517578</v>
      </c>
      <c r="I98" s="24">
        <v>0</v>
      </c>
      <c r="J98" s="23">
        <f t="shared" si="8"/>
        <v>102.68000030517578</v>
      </c>
      <c r="K98" s="23">
        <v>101.66999816894531</v>
      </c>
      <c r="L98" s="24">
        <v>2</v>
      </c>
      <c r="M98" s="23">
        <f t="shared" si="9"/>
        <v>103.66999816894531</v>
      </c>
      <c r="N98" s="23">
        <f t="shared" si="10"/>
        <v>102.68000030517578</v>
      </c>
      <c r="O98" s="24">
        <f>IF(A98&gt;20,1,LOOKUP(A98,Очки!$A$2:$A$21,Очки!$B$2:$B$21))</f>
        <v>49</v>
      </c>
    </row>
    <row r="99" spans="1:15" ht="12.75">
      <c r="A99" s="20">
        <v>3</v>
      </c>
      <c r="B99" s="21" t="s">
        <v>299</v>
      </c>
      <c r="C99" s="21">
        <v>1995</v>
      </c>
      <c r="D99" s="21" t="s">
        <v>19</v>
      </c>
      <c r="E99" s="22" t="s">
        <v>54</v>
      </c>
      <c r="F99" s="22" t="s">
        <v>58</v>
      </c>
      <c r="G99" s="22" t="s">
        <v>137</v>
      </c>
      <c r="H99" s="23">
        <v>104.26000213623047</v>
      </c>
      <c r="I99" s="24">
        <v>6</v>
      </c>
      <c r="J99" s="23">
        <f t="shared" si="8"/>
        <v>110.26000213623047</v>
      </c>
      <c r="K99" s="23">
        <v>101</v>
      </c>
      <c r="L99" s="24">
        <v>2</v>
      </c>
      <c r="M99" s="23">
        <f t="shared" si="9"/>
        <v>103</v>
      </c>
      <c r="N99" s="23">
        <f t="shared" si="10"/>
        <v>103</v>
      </c>
      <c r="O99" s="24">
        <f>IF(A99&gt;20,1,LOOKUP(A99,Очки!$A$2:$A$21,Очки!$B$2:$B$21))</f>
        <v>44</v>
      </c>
    </row>
    <row r="100" spans="1:15" ht="38.25">
      <c r="A100" s="20">
        <v>4</v>
      </c>
      <c r="B100" s="21" t="s">
        <v>300</v>
      </c>
      <c r="C100" s="21">
        <v>1996</v>
      </c>
      <c r="D100" s="21" t="s">
        <v>19</v>
      </c>
      <c r="E100" s="22" t="s">
        <v>90</v>
      </c>
      <c r="F100" s="22" t="s">
        <v>301</v>
      </c>
      <c r="G100" s="22" t="s">
        <v>92</v>
      </c>
      <c r="H100" s="23">
        <v>102.33000183105469</v>
      </c>
      <c r="I100" s="24">
        <v>4</v>
      </c>
      <c r="J100" s="23">
        <f t="shared" si="8"/>
        <v>106.33000183105469</v>
      </c>
      <c r="K100" s="23">
        <v>108.97000122070312</v>
      </c>
      <c r="L100" s="24">
        <v>0</v>
      </c>
      <c r="M100" s="23">
        <f t="shared" si="9"/>
        <v>108.97000122070312</v>
      </c>
      <c r="N100" s="23">
        <f t="shared" si="10"/>
        <v>106.33000183105469</v>
      </c>
      <c r="O100" s="24">
        <f>IF(A100&gt;20,1,LOOKUP(A100,Очки!$A$2:$A$21,Очки!$B$2:$B$21))</f>
        <v>39</v>
      </c>
    </row>
    <row r="101" spans="1:15" ht="25.5">
      <c r="A101" s="20">
        <v>5</v>
      </c>
      <c r="B101" s="21" t="s">
        <v>302</v>
      </c>
      <c r="C101" s="21">
        <v>1995</v>
      </c>
      <c r="D101" s="21">
        <v>1</v>
      </c>
      <c r="E101" s="22" t="s">
        <v>24</v>
      </c>
      <c r="F101" s="22" t="s">
        <v>100</v>
      </c>
      <c r="G101" s="22" t="s">
        <v>101</v>
      </c>
      <c r="H101" s="23">
        <v>111.1500015258789</v>
      </c>
      <c r="I101" s="24">
        <v>0</v>
      </c>
      <c r="J101" s="23">
        <f t="shared" si="8"/>
        <v>111.1500015258789</v>
      </c>
      <c r="K101" s="23">
        <v>111.3499984741211</v>
      </c>
      <c r="L101" s="24">
        <v>0</v>
      </c>
      <c r="M101" s="23">
        <f t="shared" si="9"/>
        <v>111.3499984741211</v>
      </c>
      <c r="N101" s="23">
        <f t="shared" si="10"/>
        <v>111.1500015258789</v>
      </c>
      <c r="O101" s="24">
        <f>IF(A101&gt;20,1,LOOKUP(A101,Очки!$A$2:$A$21,Очки!$B$2:$B$21))</f>
        <v>35</v>
      </c>
    </row>
    <row r="102" spans="1:15" ht="25.5">
      <c r="A102" s="20">
        <v>6</v>
      </c>
      <c r="B102" s="21" t="s">
        <v>303</v>
      </c>
      <c r="C102" s="21">
        <v>1996</v>
      </c>
      <c r="D102" s="21">
        <v>1</v>
      </c>
      <c r="E102" s="22" t="s">
        <v>50</v>
      </c>
      <c r="F102" s="22" t="s">
        <v>147</v>
      </c>
      <c r="G102" s="22" t="s">
        <v>148</v>
      </c>
      <c r="H102" s="23">
        <v>111.16999816894531</v>
      </c>
      <c r="I102" s="24">
        <v>0</v>
      </c>
      <c r="J102" s="23">
        <f t="shared" si="8"/>
        <v>111.16999816894531</v>
      </c>
      <c r="K102" s="23">
        <v>114.58000183105469</v>
      </c>
      <c r="L102" s="24">
        <v>0</v>
      </c>
      <c r="M102" s="23">
        <f t="shared" si="9"/>
        <v>114.58000183105469</v>
      </c>
      <c r="N102" s="23">
        <f t="shared" si="10"/>
        <v>111.16999816894531</v>
      </c>
      <c r="O102" s="24">
        <f>IF(A102&gt;20,1,LOOKUP(A102,Очки!$A$2:$A$21,Очки!$B$2:$B$21))</f>
        <v>31</v>
      </c>
    </row>
    <row r="103" spans="1:15" ht="38.25">
      <c r="A103" s="20">
        <v>7</v>
      </c>
      <c r="B103" s="21" t="s">
        <v>304</v>
      </c>
      <c r="C103" s="21">
        <v>1996</v>
      </c>
      <c r="D103" s="21">
        <v>2</v>
      </c>
      <c r="E103" s="22" t="s">
        <v>61</v>
      </c>
      <c r="F103" s="22" t="s">
        <v>145</v>
      </c>
      <c r="G103" s="22" t="s">
        <v>305</v>
      </c>
      <c r="H103" s="23">
        <v>122.36000061035156</v>
      </c>
      <c r="I103" s="24">
        <v>6</v>
      </c>
      <c r="J103" s="23">
        <f t="shared" si="8"/>
        <v>128.36000061035156</v>
      </c>
      <c r="K103" s="23">
        <v>113.0199966430664</v>
      </c>
      <c r="L103" s="24">
        <v>0</v>
      </c>
      <c r="M103" s="23">
        <f t="shared" si="9"/>
        <v>113.0199966430664</v>
      </c>
      <c r="N103" s="23">
        <f t="shared" si="10"/>
        <v>113.0199966430664</v>
      </c>
      <c r="O103" s="24">
        <f>IF(A103&gt;20,1,LOOKUP(A103,Очки!$A$2:$A$21,Очки!$B$2:$B$21))</f>
        <v>27</v>
      </c>
    </row>
    <row r="104" spans="1:15" ht="25.5">
      <c r="A104" s="20">
        <v>8</v>
      </c>
      <c r="B104" s="21" t="s">
        <v>306</v>
      </c>
      <c r="C104" s="21">
        <v>1994</v>
      </c>
      <c r="D104" s="21">
        <v>1</v>
      </c>
      <c r="E104" s="22" t="s">
        <v>61</v>
      </c>
      <c r="F104" s="22" t="s">
        <v>150</v>
      </c>
      <c r="G104" s="22" t="s">
        <v>63</v>
      </c>
      <c r="H104" s="23">
        <v>115.44999694824219</v>
      </c>
      <c r="I104" s="24">
        <v>2</v>
      </c>
      <c r="J104" s="23">
        <f t="shared" si="8"/>
        <v>117.44999694824219</v>
      </c>
      <c r="K104" s="23">
        <v>117.44000244140625</v>
      </c>
      <c r="L104" s="24">
        <v>0</v>
      </c>
      <c r="M104" s="23">
        <f t="shared" si="9"/>
        <v>117.44000244140625</v>
      </c>
      <c r="N104" s="23">
        <f t="shared" si="10"/>
        <v>117.44000244140625</v>
      </c>
      <c r="O104" s="24">
        <f>IF(A104&gt;20,1,LOOKUP(A104,Очки!$A$2:$A$21,Очки!$B$2:$B$21))</f>
        <v>24</v>
      </c>
    </row>
    <row r="105" spans="1:15" ht="25.5">
      <c r="A105" s="20">
        <v>9</v>
      </c>
      <c r="B105" s="21" t="s">
        <v>307</v>
      </c>
      <c r="C105" s="21">
        <v>1996</v>
      </c>
      <c r="D105" s="21">
        <v>2</v>
      </c>
      <c r="E105" s="22" t="s">
        <v>90</v>
      </c>
      <c r="F105" s="22" t="s">
        <v>308</v>
      </c>
      <c r="G105" s="22" t="s">
        <v>309</v>
      </c>
      <c r="H105" s="23">
        <v>116.29000091552734</v>
      </c>
      <c r="I105" s="24">
        <v>2</v>
      </c>
      <c r="J105" s="23">
        <f t="shared" si="8"/>
        <v>118.29000091552734</v>
      </c>
      <c r="K105" s="23">
        <v>132.24000549316406</v>
      </c>
      <c r="L105" s="24">
        <v>4</v>
      </c>
      <c r="M105" s="23">
        <f t="shared" si="9"/>
        <v>136.24000549316406</v>
      </c>
      <c r="N105" s="23">
        <f t="shared" si="10"/>
        <v>118.29000091552734</v>
      </c>
      <c r="O105" s="24">
        <f>IF(A105&gt;20,1,LOOKUP(A105,Очки!$A$2:$A$21,Очки!$B$2:$B$21))</f>
        <v>21</v>
      </c>
    </row>
    <row r="106" spans="1:15" ht="25.5">
      <c r="A106" s="20">
        <v>10</v>
      </c>
      <c r="B106" s="21" t="s">
        <v>310</v>
      </c>
      <c r="C106" s="21">
        <v>1996</v>
      </c>
      <c r="D106" s="21" t="s">
        <v>136</v>
      </c>
      <c r="E106" s="22" t="s">
        <v>61</v>
      </c>
      <c r="F106" s="22" t="s">
        <v>78</v>
      </c>
      <c r="G106" s="22" t="s">
        <v>79</v>
      </c>
      <c r="H106" s="23">
        <v>117.33999633789062</v>
      </c>
      <c r="I106" s="24">
        <v>4</v>
      </c>
      <c r="J106" s="23">
        <f t="shared" si="8"/>
        <v>121.33999633789062</v>
      </c>
      <c r="K106" s="23">
        <v>118.30000305175781</v>
      </c>
      <c r="L106" s="24">
        <v>0</v>
      </c>
      <c r="M106" s="23">
        <f t="shared" si="9"/>
        <v>118.30000305175781</v>
      </c>
      <c r="N106" s="23">
        <f t="shared" si="10"/>
        <v>118.30000305175781</v>
      </c>
      <c r="O106" s="24">
        <f>IF(A106&gt;20,1,LOOKUP(A106,Очки!$A$2:$A$21,Очки!$B$2:$B$21))</f>
        <v>18</v>
      </c>
    </row>
    <row r="107" spans="1:15" ht="25.5">
      <c r="A107" s="20">
        <v>11</v>
      </c>
      <c r="B107" s="21" t="s">
        <v>311</v>
      </c>
      <c r="C107" s="21">
        <v>1995</v>
      </c>
      <c r="D107" s="21">
        <v>2</v>
      </c>
      <c r="E107" s="22" t="s">
        <v>65</v>
      </c>
      <c r="F107" s="22" t="s">
        <v>312</v>
      </c>
      <c r="G107" s="22" t="s">
        <v>313</v>
      </c>
      <c r="H107" s="23">
        <v>139.75</v>
      </c>
      <c r="I107" s="24">
        <v>8</v>
      </c>
      <c r="J107" s="23">
        <f t="shared" si="8"/>
        <v>147.75</v>
      </c>
      <c r="K107" s="23">
        <v>120.23999786376953</v>
      </c>
      <c r="L107" s="24">
        <v>2</v>
      </c>
      <c r="M107" s="23">
        <f t="shared" si="9"/>
        <v>122.23999786376953</v>
      </c>
      <c r="N107" s="23">
        <f t="shared" si="10"/>
        <v>122.23999786376953</v>
      </c>
      <c r="O107" s="24">
        <f>IF(A107&gt;20,1,LOOKUP(A107,Очки!$A$2:$A$21,Очки!$B$2:$B$21))</f>
        <v>15</v>
      </c>
    </row>
    <row r="108" spans="1:15" ht="25.5">
      <c r="A108" s="20">
        <v>12</v>
      </c>
      <c r="B108" s="21" t="s">
        <v>314</v>
      </c>
      <c r="C108" s="21">
        <v>1997</v>
      </c>
      <c r="D108" s="21">
        <v>1</v>
      </c>
      <c r="E108" s="22" t="s">
        <v>69</v>
      </c>
      <c r="F108" s="22" t="s">
        <v>146</v>
      </c>
      <c r="G108" s="22" t="s">
        <v>71</v>
      </c>
      <c r="H108" s="23">
        <v>123.29000091552734</v>
      </c>
      <c r="I108" s="24">
        <v>4</v>
      </c>
      <c r="J108" s="23">
        <f t="shared" si="8"/>
        <v>127.29000091552734</v>
      </c>
      <c r="K108" s="23">
        <v>118.7300033569336</v>
      </c>
      <c r="L108" s="24">
        <v>4</v>
      </c>
      <c r="M108" s="23">
        <f t="shared" si="9"/>
        <v>122.7300033569336</v>
      </c>
      <c r="N108" s="23">
        <f t="shared" si="10"/>
        <v>122.7300033569336</v>
      </c>
      <c r="O108" s="24">
        <f>IF(A108&gt;20,1,LOOKUP(A108,Очки!$A$2:$A$21,Очки!$B$2:$B$21))</f>
        <v>13</v>
      </c>
    </row>
    <row r="109" spans="1:15" ht="25.5">
      <c r="A109" s="20">
        <v>13</v>
      </c>
      <c r="B109" s="21" t="s">
        <v>315</v>
      </c>
      <c r="C109" s="21">
        <v>1994</v>
      </c>
      <c r="D109" s="21">
        <v>1</v>
      </c>
      <c r="E109" s="22" t="s">
        <v>54</v>
      </c>
      <c r="F109" s="22" t="s">
        <v>297</v>
      </c>
      <c r="G109" s="22" t="s">
        <v>287</v>
      </c>
      <c r="H109" s="23">
        <v>128.72999572753906</v>
      </c>
      <c r="I109" s="24">
        <v>6</v>
      </c>
      <c r="J109" s="23">
        <f t="shared" si="8"/>
        <v>134.72999572753906</v>
      </c>
      <c r="K109" s="23">
        <v>116.83999633789062</v>
      </c>
      <c r="L109" s="24">
        <v>6</v>
      </c>
      <c r="M109" s="23">
        <f t="shared" si="9"/>
        <v>122.83999633789062</v>
      </c>
      <c r="N109" s="23">
        <f t="shared" si="10"/>
        <v>122.83999633789062</v>
      </c>
      <c r="O109" s="24">
        <f>IF(A109&gt;20,1,LOOKUP(A109,Очки!$A$2:$A$21,Очки!$B$2:$B$21))</f>
        <v>11</v>
      </c>
    </row>
    <row r="110" spans="1:15" ht="25.5">
      <c r="A110" s="20">
        <v>14</v>
      </c>
      <c r="B110" s="21" t="s">
        <v>316</v>
      </c>
      <c r="C110" s="21">
        <v>1997</v>
      </c>
      <c r="D110" s="21">
        <v>1</v>
      </c>
      <c r="E110" s="22" t="s">
        <v>40</v>
      </c>
      <c r="F110" s="22" t="s">
        <v>151</v>
      </c>
      <c r="G110" s="22" t="s">
        <v>42</v>
      </c>
      <c r="H110" s="23">
        <v>123.44000244140625</v>
      </c>
      <c r="I110" s="24">
        <v>2</v>
      </c>
      <c r="J110" s="23">
        <f t="shared" si="8"/>
        <v>125.44000244140625</v>
      </c>
      <c r="K110" s="23">
        <v>131.0399932861328</v>
      </c>
      <c r="L110" s="24">
        <v>4</v>
      </c>
      <c r="M110" s="23">
        <f t="shared" si="9"/>
        <v>135.0399932861328</v>
      </c>
      <c r="N110" s="23">
        <f t="shared" si="10"/>
        <v>125.44000244140625</v>
      </c>
      <c r="O110" s="24">
        <f>IF(A110&gt;20,1,LOOKUP(A110,Очки!$A$2:$A$21,Очки!$B$2:$B$21))</f>
        <v>9</v>
      </c>
    </row>
    <row r="111" spans="1:15" ht="38.25">
      <c r="A111" s="20">
        <v>15</v>
      </c>
      <c r="B111" s="21" t="s">
        <v>317</v>
      </c>
      <c r="C111" s="21">
        <v>1995</v>
      </c>
      <c r="D111" s="21">
        <v>1</v>
      </c>
      <c r="E111" s="22" t="s">
        <v>32</v>
      </c>
      <c r="F111" s="22" t="s">
        <v>81</v>
      </c>
      <c r="G111" s="22" t="s">
        <v>82</v>
      </c>
      <c r="H111" s="23">
        <v>124.18000030517578</v>
      </c>
      <c r="I111" s="24">
        <v>2</v>
      </c>
      <c r="J111" s="23">
        <f t="shared" si="8"/>
        <v>126.18000030517578</v>
      </c>
      <c r="K111" s="23">
        <v>140.02000427246094</v>
      </c>
      <c r="L111" s="24">
        <v>8</v>
      </c>
      <c r="M111" s="23">
        <f t="shared" si="9"/>
        <v>148.02000427246094</v>
      </c>
      <c r="N111" s="23">
        <f t="shared" si="10"/>
        <v>126.18000030517578</v>
      </c>
      <c r="O111" s="24">
        <f>IF(A111&gt;20,1,LOOKUP(A111,Очки!$A$2:$A$21,Очки!$B$2:$B$21))</f>
        <v>7</v>
      </c>
    </row>
    <row r="112" spans="1:15" ht="12.75">
      <c r="A112" s="20">
        <v>16</v>
      </c>
      <c r="B112" s="21" t="s">
        <v>318</v>
      </c>
      <c r="C112" s="21">
        <v>1995</v>
      </c>
      <c r="D112" s="21">
        <v>1</v>
      </c>
      <c r="E112" s="22" t="s">
        <v>104</v>
      </c>
      <c r="F112" s="22" t="s">
        <v>105</v>
      </c>
      <c r="G112" s="22" t="s">
        <v>131</v>
      </c>
      <c r="H112" s="23">
        <v>128.16000366210938</v>
      </c>
      <c r="I112" s="24">
        <v>4</v>
      </c>
      <c r="J112" s="23">
        <f t="shared" si="8"/>
        <v>132.16000366210938</v>
      </c>
      <c r="K112" s="23">
        <v>126.30999755859375</v>
      </c>
      <c r="L112" s="24">
        <v>2</v>
      </c>
      <c r="M112" s="23">
        <f t="shared" si="9"/>
        <v>128.30999755859375</v>
      </c>
      <c r="N112" s="23">
        <f t="shared" si="10"/>
        <v>128.30999755859375</v>
      </c>
      <c r="O112" s="24">
        <f>IF(A112&gt;20,1,LOOKUP(A112,Очки!$A$2:$A$21,Очки!$B$2:$B$21))</f>
        <v>5</v>
      </c>
    </row>
    <row r="113" spans="1:15" ht="25.5">
      <c r="A113" s="20">
        <v>17</v>
      </c>
      <c r="B113" s="21" t="s">
        <v>319</v>
      </c>
      <c r="C113" s="21">
        <v>1997</v>
      </c>
      <c r="D113" s="21">
        <v>1</v>
      </c>
      <c r="E113" s="22" t="s">
        <v>65</v>
      </c>
      <c r="F113" s="22" t="s">
        <v>312</v>
      </c>
      <c r="G113" s="22" t="s">
        <v>313</v>
      </c>
      <c r="H113" s="23">
        <v>128.19000244140625</v>
      </c>
      <c r="I113" s="24">
        <v>4</v>
      </c>
      <c r="J113" s="23">
        <f t="shared" si="8"/>
        <v>132.19000244140625</v>
      </c>
      <c r="K113" s="23">
        <v>124.47000122070312</v>
      </c>
      <c r="L113" s="24">
        <v>6</v>
      </c>
      <c r="M113" s="23">
        <f t="shared" si="9"/>
        <v>130.47000122070312</v>
      </c>
      <c r="N113" s="23">
        <f t="shared" si="10"/>
        <v>130.47000122070312</v>
      </c>
      <c r="O113" s="24">
        <f>IF(A113&gt;20,1,LOOKUP(A113,Очки!$A$2:$A$21,Очки!$B$2:$B$21))</f>
        <v>4</v>
      </c>
    </row>
    <row r="114" spans="1:15" ht="25.5">
      <c r="A114" s="20">
        <v>18</v>
      </c>
      <c r="B114" s="21" t="s">
        <v>320</v>
      </c>
      <c r="C114" s="21">
        <v>1994</v>
      </c>
      <c r="D114" s="21">
        <v>3</v>
      </c>
      <c r="E114" s="22" t="s">
        <v>96</v>
      </c>
      <c r="F114" s="22" t="s">
        <v>321</v>
      </c>
      <c r="G114" s="22" t="s">
        <v>98</v>
      </c>
      <c r="H114" s="23">
        <v>130.5800018310547</v>
      </c>
      <c r="I114" s="24">
        <v>0</v>
      </c>
      <c r="J114" s="23">
        <f t="shared" si="8"/>
        <v>130.5800018310547</v>
      </c>
      <c r="K114" s="23">
        <v>147.27999877929688</v>
      </c>
      <c r="L114" s="24">
        <v>50</v>
      </c>
      <c r="M114" s="23">
        <f t="shared" si="9"/>
        <v>197.27999877929688</v>
      </c>
      <c r="N114" s="23">
        <f t="shared" si="10"/>
        <v>130.5800018310547</v>
      </c>
      <c r="O114" s="24">
        <f>IF(A114&gt;20,1,LOOKUP(A114,Очки!$A$2:$A$21,Очки!$B$2:$B$21))</f>
        <v>3</v>
      </c>
    </row>
    <row r="115" spans="1:15" ht="25.5">
      <c r="A115" s="20">
        <v>19</v>
      </c>
      <c r="B115" s="21" t="s">
        <v>322</v>
      </c>
      <c r="C115" s="21">
        <v>1997</v>
      </c>
      <c r="D115" s="21">
        <v>3</v>
      </c>
      <c r="E115" s="22" t="s">
        <v>108</v>
      </c>
      <c r="F115" s="22" t="s">
        <v>323</v>
      </c>
      <c r="G115" s="22" t="s">
        <v>101</v>
      </c>
      <c r="H115" s="23">
        <v>137.5399932861328</v>
      </c>
      <c r="I115" s="24">
        <v>4</v>
      </c>
      <c r="J115" s="23">
        <f t="shared" si="8"/>
        <v>141.5399932861328</v>
      </c>
      <c r="K115" s="23">
        <v>130.47000122070312</v>
      </c>
      <c r="L115" s="24">
        <v>2</v>
      </c>
      <c r="M115" s="23">
        <f t="shared" si="9"/>
        <v>132.47000122070312</v>
      </c>
      <c r="N115" s="23">
        <f t="shared" si="10"/>
        <v>132.47000122070312</v>
      </c>
      <c r="O115" s="24">
        <f>IF(A115&gt;20,1,LOOKUP(A115,Очки!$A$2:$A$21,Очки!$B$2:$B$21))</f>
        <v>2</v>
      </c>
    </row>
    <row r="116" spans="1:15" ht="12.75">
      <c r="A116" s="20">
        <v>20</v>
      </c>
      <c r="B116" s="21" t="s">
        <v>324</v>
      </c>
      <c r="C116" s="21">
        <v>1997</v>
      </c>
      <c r="D116" s="21" t="s">
        <v>136</v>
      </c>
      <c r="E116" s="22" t="s">
        <v>24</v>
      </c>
      <c r="F116" s="22" t="s">
        <v>44</v>
      </c>
      <c r="G116" s="22" t="s">
        <v>45</v>
      </c>
      <c r="H116" s="23">
        <v>135.32000732421875</v>
      </c>
      <c r="I116" s="24">
        <v>50</v>
      </c>
      <c r="J116" s="23">
        <f t="shared" si="8"/>
        <v>185.32000732421875</v>
      </c>
      <c r="K116" s="23">
        <v>132.17999267578125</v>
      </c>
      <c r="L116" s="24">
        <v>2</v>
      </c>
      <c r="M116" s="23">
        <f t="shared" si="9"/>
        <v>134.17999267578125</v>
      </c>
      <c r="N116" s="23">
        <f t="shared" si="10"/>
        <v>134.17999267578125</v>
      </c>
      <c r="O116" s="24">
        <f>IF(A116&gt;20,1,LOOKUP(A116,Очки!$A$2:$A$21,Очки!$B$2:$B$21))</f>
        <v>1</v>
      </c>
    </row>
    <row r="117" spans="1:15" ht="25.5">
      <c r="A117" s="20">
        <v>21</v>
      </c>
      <c r="B117" s="21" t="s">
        <v>325</v>
      </c>
      <c r="C117" s="21">
        <v>1997</v>
      </c>
      <c r="D117" s="21">
        <v>3</v>
      </c>
      <c r="E117" s="22" t="s">
        <v>65</v>
      </c>
      <c r="F117" s="22" t="s">
        <v>312</v>
      </c>
      <c r="G117" s="22" t="s">
        <v>313</v>
      </c>
      <c r="H117" s="23">
        <v>151.00999450683594</v>
      </c>
      <c r="I117" s="24">
        <v>4</v>
      </c>
      <c r="J117" s="23">
        <f t="shared" si="8"/>
        <v>155.00999450683594</v>
      </c>
      <c r="K117" s="23">
        <v>129.1699981689453</v>
      </c>
      <c r="L117" s="24">
        <v>6</v>
      </c>
      <c r="M117" s="23">
        <f t="shared" si="9"/>
        <v>135.1699981689453</v>
      </c>
      <c r="N117" s="23">
        <f t="shared" si="10"/>
        <v>135.1699981689453</v>
      </c>
      <c r="O117" s="24">
        <f>IF(A117&gt;20,1,LOOKUP(A117,Очки!$A$2:$A$21,Очки!$B$2:$B$21))</f>
        <v>1</v>
      </c>
    </row>
    <row r="118" spans="1:15" ht="38.25">
      <c r="A118" s="20">
        <v>22</v>
      </c>
      <c r="B118" s="21" t="s">
        <v>326</v>
      </c>
      <c r="C118" s="21">
        <v>1994</v>
      </c>
      <c r="D118" s="21">
        <v>2</v>
      </c>
      <c r="E118" s="22" t="s">
        <v>90</v>
      </c>
      <c r="F118" s="22" t="s">
        <v>91</v>
      </c>
      <c r="G118" s="22" t="s">
        <v>149</v>
      </c>
      <c r="H118" s="23">
        <v>127.80999755859375</v>
      </c>
      <c r="I118" s="24">
        <v>8</v>
      </c>
      <c r="J118" s="23">
        <f t="shared" si="8"/>
        <v>135.80999755859375</v>
      </c>
      <c r="K118" s="23">
        <v>120</v>
      </c>
      <c r="L118" s="24">
        <v>56</v>
      </c>
      <c r="M118" s="23">
        <f t="shared" si="9"/>
        <v>176</v>
      </c>
      <c r="N118" s="23">
        <f t="shared" si="10"/>
        <v>135.80999755859375</v>
      </c>
      <c r="O118" s="24">
        <f>IF(A118&gt;20,1,LOOKUP(A118,Очки!$A$2:$A$21,Очки!$B$2:$B$21))</f>
        <v>1</v>
      </c>
    </row>
    <row r="119" spans="1:15" ht="12.75">
      <c r="A119" s="20">
        <v>23</v>
      </c>
      <c r="B119" s="21" t="s">
        <v>327</v>
      </c>
      <c r="C119" s="21">
        <v>1996</v>
      </c>
      <c r="D119" s="21">
        <v>2</v>
      </c>
      <c r="E119" s="22" t="s">
        <v>24</v>
      </c>
      <c r="F119" s="22" t="s">
        <v>44</v>
      </c>
      <c r="G119" s="22" t="s">
        <v>45</v>
      </c>
      <c r="H119" s="23">
        <v>143.27999877929688</v>
      </c>
      <c r="I119" s="24">
        <v>4</v>
      </c>
      <c r="J119" s="23">
        <f t="shared" si="8"/>
        <v>147.27999877929688</v>
      </c>
      <c r="K119" s="23">
        <v>128.22999572753906</v>
      </c>
      <c r="L119" s="24">
        <v>8</v>
      </c>
      <c r="M119" s="23">
        <f t="shared" si="9"/>
        <v>136.22999572753906</v>
      </c>
      <c r="N119" s="23">
        <f t="shared" si="10"/>
        <v>136.22999572753906</v>
      </c>
      <c r="O119" s="24">
        <f>IF(A119&gt;20,1,LOOKUP(A119,Очки!$A$2:$A$21,Очки!$B$2:$B$21))</f>
        <v>1</v>
      </c>
    </row>
    <row r="120" spans="1:15" ht="12.75">
      <c r="A120" s="20">
        <v>24</v>
      </c>
      <c r="B120" s="21" t="s">
        <v>328</v>
      </c>
      <c r="C120" s="21">
        <v>1997</v>
      </c>
      <c r="D120" s="21">
        <v>2</v>
      </c>
      <c r="E120" s="22" t="s">
        <v>40</v>
      </c>
      <c r="F120" s="22" t="s">
        <v>329</v>
      </c>
      <c r="G120" s="22" t="s">
        <v>42</v>
      </c>
      <c r="H120" s="23">
        <v>145.6199951171875</v>
      </c>
      <c r="I120" s="24">
        <v>4</v>
      </c>
      <c r="J120" s="23">
        <f t="shared" si="8"/>
        <v>149.6199951171875</v>
      </c>
      <c r="K120" s="23">
        <v>140.9600067138672</v>
      </c>
      <c r="L120" s="24">
        <v>2</v>
      </c>
      <c r="M120" s="23">
        <f t="shared" si="9"/>
        <v>142.9600067138672</v>
      </c>
      <c r="N120" s="23">
        <f t="shared" si="10"/>
        <v>142.9600067138672</v>
      </c>
      <c r="O120" s="24">
        <f>IF(A120&gt;20,1,LOOKUP(A120,Очки!$A$2:$A$21,Очки!$B$2:$B$21))</f>
        <v>1</v>
      </c>
    </row>
    <row r="121" spans="1:15" ht="12.75">
      <c r="A121" s="20">
        <v>25</v>
      </c>
      <c r="B121" s="21" t="s">
        <v>330</v>
      </c>
      <c r="C121" s="21">
        <v>1997</v>
      </c>
      <c r="D121" s="21">
        <v>2</v>
      </c>
      <c r="E121" s="22" t="s">
        <v>139</v>
      </c>
      <c r="F121" s="22" t="s">
        <v>140</v>
      </c>
      <c r="G121" s="22" t="s">
        <v>141</v>
      </c>
      <c r="H121" s="23">
        <v>155.13999938964844</v>
      </c>
      <c r="I121" s="24">
        <v>54</v>
      </c>
      <c r="J121" s="23">
        <f t="shared" si="8"/>
        <v>209.13999938964844</v>
      </c>
      <c r="K121" s="23">
        <v>145.47999572753906</v>
      </c>
      <c r="L121" s="24">
        <v>2</v>
      </c>
      <c r="M121" s="23">
        <f t="shared" si="9"/>
        <v>147.47999572753906</v>
      </c>
      <c r="N121" s="23">
        <f t="shared" si="10"/>
        <v>147.47999572753906</v>
      </c>
      <c r="O121" s="24">
        <f>IF(A121&gt;20,1,LOOKUP(A121,Очки!$A$2:$A$21,Очки!$B$2:$B$21))</f>
        <v>1</v>
      </c>
    </row>
    <row r="122" spans="1:15" ht="25.5">
      <c r="A122" s="20">
        <v>26</v>
      </c>
      <c r="B122" s="21" t="s">
        <v>331</v>
      </c>
      <c r="C122" s="21">
        <v>1994</v>
      </c>
      <c r="D122" s="21">
        <v>1</v>
      </c>
      <c r="E122" s="22" t="s">
        <v>32</v>
      </c>
      <c r="F122" s="22" t="s">
        <v>332</v>
      </c>
      <c r="G122" s="22" t="s">
        <v>82</v>
      </c>
      <c r="H122" s="23">
        <v>144.77999877929688</v>
      </c>
      <c r="I122" s="24">
        <v>6</v>
      </c>
      <c r="J122" s="23">
        <f t="shared" si="8"/>
        <v>150.77999877929688</v>
      </c>
      <c r="K122" s="23">
        <v>150.58999633789062</v>
      </c>
      <c r="L122" s="24">
        <v>2</v>
      </c>
      <c r="M122" s="23">
        <f t="shared" si="9"/>
        <v>152.58999633789062</v>
      </c>
      <c r="N122" s="23">
        <f t="shared" si="10"/>
        <v>150.77999877929688</v>
      </c>
      <c r="O122" s="24">
        <f>IF(A122&gt;20,1,LOOKUP(A122,Очки!$A$2:$A$21,Очки!$B$2:$B$21))</f>
        <v>1</v>
      </c>
    </row>
    <row r="123" spans="1:15" ht="12.75">
      <c r="A123" s="20">
        <v>27</v>
      </c>
      <c r="B123" s="21" t="s">
        <v>333</v>
      </c>
      <c r="C123" s="21">
        <v>1997</v>
      </c>
      <c r="D123" s="21">
        <v>2</v>
      </c>
      <c r="E123" s="22" t="s">
        <v>139</v>
      </c>
      <c r="F123" s="22" t="s">
        <v>140</v>
      </c>
      <c r="G123" s="22" t="s">
        <v>141</v>
      </c>
      <c r="H123" s="23">
        <v>166.82000732421875</v>
      </c>
      <c r="I123" s="24">
        <v>102</v>
      </c>
      <c r="J123" s="23">
        <f t="shared" si="8"/>
        <v>268.82000732421875</v>
      </c>
      <c r="K123" s="23">
        <v>154.6199951171875</v>
      </c>
      <c r="L123" s="24">
        <v>4</v>
      </c>
      <c r="M123" s="23">
        <f t="shared" si="9"/>
        <v>158.6199951171875</v>
      </c>
      <c r="N123" s="23">
        <f t="shared" si="10"/>
        <v>158.6199951171875</v>
      </c>
      <c r="O123" s="24">
        <f>IF(A123&gt;20,1,LOOKUP(A123,Очки!$A$2:$A$21,Очки!$B$2:$B$21))</f>
        <v>1</v>
      </c>
    </row>
    <row r="124" spans="1:15" ht="25.5">
      <c r="A124" s="20">
        <v>28</v>
      </c>
      <c r="B124" s="21" t="s">
        <v>334</v>
      </c>
      <c r="C124" s="21">
        <v>1995</v>
      </c>
      <c r="D124" s="21">
        <v>1</v>
      </c>
      <c r="E124" s="22" t="s">
        <v>96</v>
      </c>
      <c r="F124" s="22" t="s">
        <v>97</v>
      </c>
      <c r="G124" s="22" t="s">
        <v>98</v>
      </c>
      <c r="H124" s="23">
        <v>166.89999389648438</v>
      </c>
      <c r="I124" s="24">
        <v>10</v>
      </c>
      <c r="J124" s="23">
        <f t="shared" si="8"/>
        <v>176.89999389648438</v>
      </c>
      <c r="K124" s="23">
        <v>151.3699951171875</v>
      </c>
      <c r="L124" s="24">
        <v>10</v>
      </c>
      <c r="M124" s="23">
        <f t="shared" si="9"/>
        <v>161.3699951171875</v>
      </c>
      <c r="N124" s="23">
        <f t="shared" si="10"/>
        <v>161.3699951171875</v>
      </c>
      <c r="O124" s="24">
        <f>IF(A124&gt;20,1,LOOKUP(A124,Очки!$A$2:$A$21,Очки!$B$2:$B$21))</f>
        <v>1</v>
      </c>
    </row>
    <row r="125" spans="1:15" ht="25.5">
      <c r="A125" s="20">
        <v>29</v>
      </c>
      <c r="B125" s="21" t="s">
        <v>335</v>
      </c>
      <c r="C125" s="21">
        <v>1997</v>
      </c>
      <c r="D125" s="21">
        <v>2</v>
      </c>
      <c r="E125" s="22" t="s">
        <v>20</v>
      </c>
      <c r="F125" s="22" t="s">
        <v>336</v>
      </c>
      <c r="G125" s="22" t="s">
        <v>337</v>
      </c>
      <c r="H125" s="24"/>
      <c r="I125" s="24"/>
      <c r="J125" s="20" t="s">
        <v>542</v>
      </c>
      <c r="K125" s="23">
        <v>175.16000366210938</v>
      </c>
      <c r="L125" s="24">
        <v>0</v>
      </c>
      <c r="M125" s="23">
        <f t="shared" si="9"/>
        <v>175.16000366210938</v>
      </c>
      <c r="N125" s="23">
        <f t="shared" si="10"/>
        <v>175.16000366210938</v>
      </c>
      <c r="O125" s="24">
        <f>IF(A125&gt;20,1,LOOKUP(A125,Очки!$A$2:$A$21,Очки!$B$2:$B$21))</f>
        <v>1</v>
      </c>
    </row>
    <row r="126" spans="1:15" ht="25.5">
      <c r="A126" s="20">
        <v>30</v>
      </c>
      <c r="B126" s="21" t="s">
        <v>338</v>
      </c>
      <c r="C126" s="21">
        <v>1995</v>
      </c>
      <c r="D126" s="21">
        <v>2</v>
      </c>
      <c r="E126" s="22" t="s">
        <v>20</v>
      </c>
      <c r="F126" s="22" t="s">
        <v>339</v>
      </c>
      <c r="G126" s="22" t="s">
        <v>337</v>
      </c>
      <c r="H126" s="23">
        <v>178.49000549316406</v>
      </c>
      <c r="I126" s="24">
        <v>4</v>
      </c>
      <c r="J126" s="23">
        <f>H126+I126</f>
        <v>182.49000549316406</v>
      </c>
      <c r="K126" s="23">
        <v>172.85000610351562</v>
      </c>
      <c r="L126" s="24">
        <v>54</v>
      </c>
      <c r="M126" s="23">
        <f t="shared" si="9"/>
        <v>226.85000610351562</v>
      </c>
      <c r="N126" s="23">
        <f t="shared" si="10"/>
        <v>182.49000549316406</v>
      </c>
      <c r="O126" s="24">
        <f>IF(A126&gt;20,1,LOOKUP(A126,Очки!$A$2:$A$21,Очки!$B$2:$B$21))</f>
        <v>1</v>
      </c>
    </row>
    <row r="127" spans="1:15" ht="12.75">
      <c r="A127" s="20">
        <v>31</v>
      </c>
      <c r="B127" s="21" t="s">
        <v>340</v>
      </c>
      <c r="C127" s="21">
        <v>1997</v>
      </c>
      <c r="D127" s="21">
        <v>2</v>
      </c>
      <c r="E127" s="22" t="s">
        <v>40</v>
      </c>
      <c r="F127" s="22" t="s">
        <v>341</v>
      </c>
      <c r="G127" s="22" t="s">
        <v>42</v>
      </c>
      <c r="H127" s="23">
        <v>167.33999633789062</v>
      </c>
      <c r="I127" s="24">
        <v>104</v>
      </c>
      <c r="J127" s="23">
        <f>H127+I127</f>
        <v>271.3399963378906</v>
      </c>
      <c r="K127" s="23">
        <v>183.1300048828125</v>
      </c>
      <c r="L127" s="24">
        <v>2</v>
      </c>
      <c r="M127" s="23">
        <f t="shared" si="9"/>
        <v>185.1300048828125</v>
      </c>
      <c r="N127" s="23">
        <f t="shared" si="10"/>
        <v>185.1300048828125</v>
      </c>
      <c r="O127" s="24">
        <f>IF(A127&gt;20,1,LOOKUP(A127,Очки!$A$2:$A$21,Очки!$B$2:$B$21))</f>
        <v>1</v>
      </c>
    </row>
    <row r="128" spans="1:15" ht="25.5">
      <c r="A128" s="20">
        <v>32</v>
      </c>
      <c r="B128" s="21" t="s">
        <v>342</v>
      </c>
      <c r="C128" s="21">
        <v>1997</v>
      </c>
      <c r="D128" s="21">
        <v>2</v>
      </c>
      <c r="E128" s="22" t="s">
        <v>20</v>
      </c>
      <c r="F128" s="22" t="s">
        <v>336</v>
      </c>
      <c r="G128" s="22" t="s">
        <v>337</v>
      </c>
      <c r="H128" s="23">
        <v>175.19000244140625</v>
      </c>
      <c r="I128" s="24">
        <v>60</v>
      </c>
      <c r="J128" s="23">
        <f>H128+I128</f>
        <v>235.19000244140625</v>
      </c>
      <c r="K128" s="23">
        <v>187.6699981689453</v>
      </c>
      <c r="L128" s="24">
        <v>8</v>
      </c>
      <c r="M128" s="23">
        <f t="shared" si="9"/>
        <v>195.6699981689453</v>
      </c>
      <c r="N128" s="23">
        <f t="shared" si="10"/>
        <v>195.6699981689453</v>
      </c>
      <c r="O128" s="24">
        <f>IF(A128&gt;20,1,LOOKUP(A128,Очки!$A$2:$A$21,Очки!$B$2:$B$21))</f>
        <v>1</v>
      </c>
    </row>
    <row r="129" spans="1:15" ht="12.75">
      <c r="A129" s="20">
        <v>33</v>
      </c>
      <c r="B129" s="21" t="s">
        <v>343</v>
      </c>
      <c r="C129" s="21">
        <v>1995</v>
      </c>
      <c r="D129" s="21">
        <v>2</v>
      </c>
      <c r="E129" s="22" t="s">
        <v>104</v>
      </c>
      <c r="F129" s="22" t="s">
        <v>105</v>
      </c>
      <c r="G129" s="22" t="s">
        <v>131</v>
      </c>
      <c r="H129" s="23">
        <v>206.72999572753906</v>
      </c>
      <c r="I129" s="24">
        <v>206</v>
      </c>
      <c r="J129" s="23">
        <f>H129+I129</f>
        <v>412.72999572753906</v>
      </c>
      <c r="K129" s="23">
        <v>165.36000061035156</v>
      </c>
      <c r="L129" s="24">
        <v>308</v>
      </c>
      <c r="M129" s="23">
        <f t="shared" si="9"/>
        <v>473.36000061035156</v>
      </c>
      <c r="N129" s="23">
        <f t="shared" si="10"/>
        <v>412.72999572753906</v>
      </c>
      <c r="O129" s="24">
        <f>IF(A129&gt;20,1,LOOKUP(A129,Очки!$A$2:$A$21,Очки!$B$2:$B$21))</f>
        <v>1</v>
      </c>
    </row>
    <row r="130" spans="1:15" ht="25.5">
      <c r="A130" s="20"/>
      <c r="B130" s="21" t="s">
        <v>541</v>
      </c>
      <c r="C130" s="21">
        <v>1995</v>
      </c>
      <c r="D130" s="21">
        <v>1</v>
      </c>
      <c r="E130" s="22" t="s">
        <v>69</v>
      </c>
      <c r="F130" s="22" t="s">
        <v>70</v>
      </c>
      <c r="G130" s="22" t="s">
        <v>71</v>
      </c>
      <c r="H130" s="24"/>
      <c r="I130" s="24"/>
      <c r="J130" s="20" t="s">
        <v>88</v>
      </c>
      <c r="K130" s="24"/>
      <c r="L130" s="24"/>
      <c r="M130" s="20" t="s">
        <v>88</v>
      </c>
      <c r="N130" s="24"/>
      <c r="O130" s="24"/>
    </row>
    <row r="131" spans="1:8" ht="18">
      <c r="A131" s="34" t="s">
        <v>152</v>
      </c>
      <c r="B131" s="34"/>
      <c r="C131" s="34"/>
      <c r="D131" s="34"/>
      <c r="E131" s="34"/>
      <c r="F131" s="34"/>
      <c r="G131" s="34"/>
      <c r="H131" s="34"/>
    </row>
    <row r="132" spans="1:15" ht="12.75">
      <c r="A132" s="35" t="s">
        <v>4</v>
      </c>
      <c r="B132" s="35" t="s">
        <v>5</v>
      </c>
      <c r="C132" s="35" t="s">
        <v>6</v>
      </c>
      <c r="D132" s="35" t="s">
        <v>7</v>
      </c>
      <c r="E132" s="35" t="s">
        <v>8</v>
      </c>
      <c r="F132" s="35" t="s">
        <v>9</v>
      </c>
      <c r="G132" s="35" t="s">
        <v>10</v>
      </c>
      <c r="H132" s="37" t="s">
        <v>12</v>
      </c>
      <c r="I132" s="38"/>
      <c r="J132" s="39"/>
      <c r="K132" s="37" t="s">
        <v>16</v>
      </c>
      <c r="L132" s="38"/>
      <c r="M132" s="39"/>
      <c r="N132" s="35" t="s">
        <v>17</v>
      </c>
      <c r="O132" s="40" t="s">
        <v>201</v>
      </c>
    </row>
    <row r="133" spans="1:15" ht="12.75">
      <c r="A133" s="36"/>
      <c r="B133" s="36"/>
      <c r="C133" s="36"/>
      <c r="D133" s="36"/>
      <c r="E133" s="36"/>
      <c r="F133" s="36"/>
      <c r="G133" s="36"/>
      <c r="H133" s="5" t="s">
        <v>13</v>
      </c>
      <c r="I133" s="5" t="s">
        <v>14</v>
      </c>
      <c r="J133" s="5" t="s">
        <v>15</v>
      </c>
      <c r="K133" s="5" t="s">
        <v>13</v>
      </c>
      <c r="L133" s="5" t="s">
        <v>14</v>
      </c>
      <c r="M133" s="5" t="s">
        <v>15</v>
      </c>
      <c r="N133" s="36"/>
      <c r="O133" s="41"/>
    </row>
    <row r="134" spans="1:15" ht="38.25">
      <c r="A134" s="15">
        <v>1</v>
      </c>
      <c r="B134" s="16" t="s">
        <v>31</v>
      </c>
      <c r="C134" s="16">
        <v>1994</v>
      </c>
      <c r="D134" s="16" t="s">
        <v>19</v>
      </c>
      <c r="E134" s="17" t="s">
        <v>32</v>
      </c>
      <c r="F134" s="17" t="s">
        <v>33</v>
      </c>
      <c r="G134" s="17" t="s">
        <v>34</v>
      </c>
      <c r="H134" s="18">
        <v>93.0999984741211</v>
      </c>
      <c r="I134" s="19">
        <v>2</v>
      </c>
      <c r="J134" s="18">
        <f aca="true" t="shared" si="11" ref="J134:J151">H134+I134</f>
        <v>95.0999984741211</v>
      </c>
      <c r="K134" s="18">
        <v>93.25</v>
      </c>
      <c r="L134" s="19">
        <v>2</v>
      </c>
      <c r="M134" s="18">
        <f aca="true" t="shared" si="12" ref="M134:M169">K134+L134</f>
        <v>95.25</v>
      </c>
      <c r="N134" s="18">
        <f aca="true" t="shared" si="13" ref="N134:N169">MIN(M134,J134)</f>
        <v>95.0999984741211</v>
      </c>
      <c r="O134" s="19">
        <f>IF(A134&gt;20,1,LOOKUP(A134,Очки!$A$2:$A$21,Очки!$B$2:$B$21))</f>
        <v>55</v>
      </c>
    </row>
    <row r="135" spans="1:15" ht="38.25">
      <c r="A135" s="20">
        <v>2</v>
      </c>
      <c r="B135" s="21" t="s">
        <v>153</v>
      </c>
      <c r="C135" s="21">
        <v>1995</v>
      </c>
      <c r="D135" s="21" t="s">
        <v>19</v>
      </c>
      <c r="E135" s="22" t="s">
        <v>20</v>
      </c>
      <c r="F135" s="22" t="s">
        <v>154</v>
      </c>
      <c r="G135" s="22" t="s">
        <v>22</v>
      </c>
      <c r="H135" s="23">
        <v>98.08999633789062</v>
      </c>
      <c r="I135" s="24">
        <v>2</v>
      </c>
      <c r="J135" s="23">
        <f t="shared" si="11"/>
        <v>100.08999633789062</v>
      </c>
      <c r="K135" s="23">
        <v>97.05999755859375</v>
      </c>
      <c r="L135" s="24">
        <v>0</v>
      </c>
      <c r="M135" s="23">
        <f t="shared" si="12"/>
        <v>97.05999755859375</v>
      </c>
      <c r="N135" s="23">
        <f t="shared" si="13"/>
        <v>97.05999755859375</v>
      </c>
      <c r="O135" s="24">
        <f>IF(A135&gt;20,1,LOOKUP(A135,Очки!$A$2:$A$21,Очки!$B$2:$B$21))</f>
        <v>49</v>
      </c>
    </row>
    <row r="136" spans="1:15" ht="38.25">
      <c r="A136" s="20">
        <v>3</v>
      </c>
      <c r="B136" s="21" t="s">
        <v>27</v>
      </c>
      <c r="C136" s="21">
        <v>1995</v>
      </c>
      <c r="D136" s="21" t="s">
        <v>19</v>
      </c>
      <c r="E136" s="22" t="s">
        <v>108</v>
      </c>
      <c r="F136" s="22" t="s">
        <v>155</v>
      </c>
      <c r="G136" s="22" t="s">
        <v>29</v>
      </c>
      <c r="H136" s="23">
        <v>97.80999755859375</v>
      </c>
      <c r="I136" s="24">
        <v>0</v>
      </c>
      <c r="J136" s="23">
        <f t="shared" si="11"/>
        <v>97.80999755859375</v>
      </c>
      <c r="K136" s="23">
        <v>96.13999938964844</v>
      </c>
      <c r="L136" s="24">
        <v>2</v>
      </c>
      <c r="M136" s="23">
        <f t="shared" si="12"/>
        <v>98.13999938964844</v>
      </c>
      <c r="N136" s="23">
        <f t="shared" si="13"/>
        <v>97.80999755859375</v>
      </c>
      <c r="O136" s="24">
        <f>IF(A136&gt;20,1,LOOKUP(A136,Очки!$A$2:$A$21,Очки!$B$2:$B$21))</f>
        <v>44</v>
      </c>
    </row>
    <row r="137" spans="1:15" ht="12.75">
      <c r="A137" s="20">
        <v>4</v>
      </c>
      <c r="B137" s="21" t="s">
        <v>156</v>
      </c>
      <c r="C137" s="21">
        <v>1995</v>
      </c>
      <c r="D137" s="21" t="s">
        <v>19</v>
      </c>
      <c r="E137" s="22" t="s">
        <v>54</v>
      </c>
      <c r="F137" s="22" t="s">
        <v>58</v>
      </c>
      <c r="G137" s="22" t="s">
        <v>137</v>
      </c>
      <c r="H137" s="23">
        <v>99.12000274658203</v>
      </c>
      <c r="I137" s="24">
        <v>2</v>
      </c>
      <c r="J137" s="23">
        <f t="shared" si="11"/>
        <v>101.12000274658203</v>
      </c>
      <c r="K137" s="23">
        <v>96.22000122070312</v>
      </c>
      <c r="L137" s="24">
        <v>2</v>
      </c>
      <c r="M137" s="23">
        <f t="shared" si="12"/>
        <v>98.22000122070312</v>
      </c>
      <c r="N137" s="23">
        <f t="shared" si="13"/>
        <v>98.22000122070312</v>
      </c>
      <c r="O137" s="24">
        <f>IF(A137&gt;20,1,LOOKUP(A137,Очки!$A$2:$A$21,Очки!$B$2:$B$21))</f>
        <v>39</v>
      </c>
    </row>
    <row r="138" spans="1:15" ht="51">
      <c r="A138" s="20">
        <v>5</v>
      </c>
      <c r="B138" s="21" t="s">
        <v>157</v>
      </c>
      <c r="C138" s="21">
        <v>1995</v>
      </c>
      <c r="D138" s="21" t="s">
        <v>19</v>
      </c>
      <c r="E138" s="22" t="s">
        <v>32</v>
      </c>
      <c r="F138" s="22" t="s">
        <v>144</v>
      </c>
      <c r="G138" s="22" t="s">
        <v>158</v>
      </c>
      <c r="H138" s="23">
        <v>100.33999633789062</v>
      </c>
      <c r="I138" s="24">
        <v>2</v>
      </c>
      <c r="J138" s="23">
        <f t="shared" si="11"/>
        <v>102.33999633789062</v>
      </c>
      <c r="K138" s="23">
        <v>98.95999908447266</v>
      </c>
      <c r="L138" s="24">
        <v>0</v>
      </c>
      <c r="M138" s="23">
        <f t="shared" si="12"/>
        <v>98.95999908447266</v>
      </c>
      <c r="N138" s="23">
        <f t="shared" si="13"/>
        <v>98.95999908447266</v>
      </c>
      <c r="O138" s="24">
        <f>IF(A138&gt;20,1,LOOKUP(A138,Очки!$A$2:$A$21,Очки!$B$2:$B$21))</f>
        <v>35</v>
      </c>
    </row>
    <row r="139" spans="1:15" ht="25.5">
      <c r="A139" s="20">
        <v>6</v>
      </c>
      <c r="B139" s="21" t="s">
        <v>159</v>
      </c>
      <c r="C139" s="21">
        <v>1995</v>
      </c>
      <c r="D139" s="21" t="s">
        <v>19</v>
      </c>
      <c r="E139" s="22" t="s">
        <v>24</v>
      </c>
      <c r="F139" s="22" t="s">
        <v>138</v>
      </c>
      <c r="G139" s="22" t="s">
        <v>142</v>
      </c>
      <c r="H139" s="23">
        <v>102.37999725341797</v>
      </c>
      <c r="I139" s="24">
        <v>4</v>
      </c>
      <c r="J139" s="23">
        <f t="shared" si="11"/>
        <v>106.37999725341797</v>
      </c>
      <c r="K139" s="23">
        <v>98.66000366210938</v>
      </c>
      <c r="L139" s="24">
        <v>2</v>
      </c>
      <c r="M139" s="23">
        <f t="shared" si="12"/>
        <v>100.66000366210938</v>
      </c>
      <c r="N139" s="23">
        <f t="shared" si="13"/>
        <v>100.66000366210938</v>
      </c>
      <c r="O139" s="24">
        <f>IF(A139&gt;20,1,LOOKUP(A139,Очки!$A$2:$A$21,Очки!$B$2:$B$21))</f>
        <v>31</v>
      </c>
    </row>
    <row r="140" spans="1:15" ht="38.25">
      <c r="A140" s="20">
        <v>7</v>
      </c>
      <c r="B140" s="21" t="s">
        <v>160</v>
      </c>
      <c r="C140" s="21">
        <v>1995</v>
      </c>
      <c r="D140" s="21" t="s">
        <v>19</v>
      </c>
      <c r="E140" s="22" t="s">
        <v>108</v>
      </c>
      <c r="F140" s="22" t="s">
        <v>143</v>
      </c>
      <c r="G140" s="22" t="s">
        <v>161</v>
      </c>
      <c r="H140" s="23">
        <v>102.26000213623047</v>
      </c>
      <c r="I140" s="24">
        <v>2</v>
      </c>
      <c r="J140" s="23">
        <f t="shared" si="11"/>
        <v>104.26000213623047</v>
      </c>
      <c r="K140" s="23">
        <v>101.2300033569336</v>
      </c>
      <c r="L140" s="24">
        <v>0</v>
      </c>
      <c r="M140" s="23">
        <f t="shared" si="12"/>
        <v>101.2300033569336</v>
      </c>
      <c r="N140" s="23">
        <f t="shared" si="13"/>
        <v>101.2300033569336</v>
      </c>
      <c r="O140" s="24">
        <f>IF(A140&gt;20,1,LOOKUP(A140,Очки!$A$2:$A$21,Очки!$B$2:$B$21))</f>
        <v>27</v>
      </c>
    </row>
    <row r="141" spans="1:15" ht="38.25">
      <c r="A141" s="20">
        <v>8</v>
      </c>
      <c r="B141" s="21" t="s">
        <v>162</v>
      </c>
      <c r="C141" s="21">
        <v>1994</v>
      </c>
      <c r="D141" s="21" t="s">
        <v>19</v>
      </c>
      <c r="E141" s="22" t="s">
        <v>24</v>
      </c>
      <c r="F141" s="22" t="s">
        <v>163</v>
      </c>
      <c r="G141" s="22" t="s">
        <v>142</v>
      </c>
      <c r="H141" s="23">
        <v>100.04000091552734</v>
      </c>
      <c r="I141" s="24">
        <v>2</v>
      </c>
      <c r="J141" s="23">
        <f t="shared" si="11"/>
        <v>102.04000091552734</v>
      </c>
      <c r="K141" s="23">
        <v>107.68000030517578</v>
      </c>
      <c r="L141" s="24">
        <v>4</v>
      </c>
      <c r="M141" s="23">
        <f t="shared" si="12"/>
        <v>111.68000030517578</v>
      </c>
      <c r="N141" s="23">
        <f t="shared" si="13"/>
        <v>102.04000091552734</v>
      </c>
      <c r="O141" s="24">
        <f>IF(A141&gt;20,1,LOOKUP(A141,Очки!$A$2:$A$21,Очки!$B$2:$B$21))</f>
        <v>24</v>
      </c>
    </row>
    <row r="142" spans="1:15" ht="25.5">
      <c r="A142" s="20">
        <v>9</v>
      </c>
      <c r="B142" s="21" t="s">
        <v>164</v>
      </c>
      <c r="C142" s="21">
        <v>1994</v>
      </c>
      <c r="D142" s="21" t="s">
        <v>19</v>
      </c>
      <c r="E142" s="22" t="s">
        <v>20</v>
      </c>
      <c r="F142" s="22" t="s">
        <v>165</v>
      </c>
      <c r="G142" s="22" t="s">
        <v>166</v>
      </c>
      <c r="H142" s="23">
        <v>100.81999969482422</v>
      </c>
      <c r="I142" s="24">
        <v>2</v>
      </c>
      <c r="J142" s="23">
        <f t="shared" si="11"/>
        <v>102.81999969482422</v>
      </c>
      <c r="K142" s="23">
        <v>102.13999938964844</v>
      </c>
      <c r="L142" s="24">
        <v>0</v>
      </c>
      <c r="M142" s="23">
        <f t="shared" si="12"/>
        <v>102.13999938964844</v>
      </c>
      <c r="N142" s="23">
        <f t="shared" si="13"/>
        <v>102.13999938964844</v>
      </c>
      <c r="O142" s="24">
        <f>IF(A142&gt;20,1,LOOKUP(A142,Очки!$A$2:$A$21,Очки!$B$2:$B$21))</f>
        <v>21</v>
      </c>
    </row>
    <row r="143" spans="1:15" ht="12.75">
      <c r="A143" s="20">
        <v>10</v>
      </c>
      <c r="B143" s="21" t="s">
        <v>35</v>
      </c>
      <c r="C143" s="21">
        <v>1994</v>
      </c>
      <c r="D143" s="21" t="s">
        <v>19</v>
      </c>
      <c r="E143" s="22" t="s">
        <v>36</v>
      </c>
      <c r="F143" s="22" t="s">
        <v>37</v>
      </c>
      <c r="G143" s="22"/>
      <c r="H143" s="23">
        <v>100.29000091552734</v>
      </c>
      <c r="I143" s="24">
        <v>2</v>
      </c>
      <c r="J143" s="23">
        <f t="shared" si="11"/>
        <v>102.29000091552734</v>
      </c>
      <c r="K143" s="23">
        <v>103.55000305175781</v>
      </c>
      <c r="L143" s="24">
        <v>8</v>
      </c>
      <c r="M143" s="23">
        <f t="shared" si="12"/>
        <v>111.55000305175781</v>
      </c>
      <c r="N143" s="23">
        <f t="shared" si="13"/>
        <v>102.29000091552734</v>
      </c>
      <c r="O143" s="24">
        <f>IF(A143&gt;20,1,LOOKUP(A143,Очки!$A$2:$A$21,Очки!$B$2:$B$21))</f>
        <v>18</v>
      </c>
    </row>
    <row r="144" spans="1:15" ht="38.25">
      <c r="A144" s="20">
        <v>11</v>
      </c>
      <c r="B144" s="21" t="s">
        <v>167</v>
      </c>
      <c r="C144" s="21">
        <v>1994</v>
      </c>
      <c r="D144" s="21">
        <v>1</v>
      </c>
      <c r="E144" s="22" t="s">
        <v>90</v>
      </c>
      <c r="F144" s="22" t="s">
        <v>168</v>
      </c>
      <c r="G144" s="22" t="s">
        <v>149</v>
      </c>
      <c r="H144" s="23">
        <v>103</v>
      </c>
      <c r="I144" s="24">
        <v>0</v>
      </c>
      <c r="J144" s="23">
        <f t="shared" si="11"/>
        <v>103</v>
      </c>
      <c r="K144" s="23">
        <v>102.72000122070312</v>
      </c>
      <c r="L144" s="24">
        <v>6</v>
      </c>
      <c r="M144" s="23">
        <f t="shared" si="12"/>
        <v>108.72000122070312</v>
      </c>
      <c r="N144" s="23">
        <f t="shared" si="13"/>
        <v>103</v>
      </c>
      <c r="O144" s="24">
        <f>IF(A144&gt;20,1,LOOKUP(A144,Очки!$A$2:$A$21,Очки!$B$2:$B$21))</f>
        <v>15</v>
      </c>
    </row>
    <row r="145" spans="1:15" ht="25.5">
      <c r="A145" s="20">
        <v>12</v>
      </c>
      <c r="B145" s="21" t="s">
        <v>87</v>
      </c>
      <c r="C145" s="21">
        <v>1994</v>
      </c>
      <c r="D145" s="21" t="s">
        <v>19</v>
      </c>
      <c r="E145" s="22" t="s">
        <v>65</v>
      </c>
      <c r="F145" s="22" t="s">
        <v>66</v>
      </c>
      <c r="G145" s="22"/>
      <c r="H145" s="23">
        <v>103.13999938964844</v>
      </c>
      <c r="I145" s="24">
        <v>0</v>
      </c>
      <c r="J145" s="23">
        <f t="shared" si="11"/>
        <v>103.13999938964844</v>
      </c>
      <c r="K145" s="23">
        <v>105.12999725341797</v>
      </c>
      <c r="L145" s="24">
        <v>0</v>
      </c>
      <c r="M145" s="23">
        <f t="shared" si="12"/>
        <v>105.12999725341797</v>
      </c>
      <c r="N145" s="23">
        <f t="shared" si="13"/>
        <v>103.13999938964844</v>
      </c>
      <c r="O145" s="24">
        <f>IF(A145&gt;20,1,LOOKUP(A145,Очки!$A$2:$A$21,Очки!$B$2:$B$21))</f>
        <v>13</v>
      </c>
    </row>
    <row r="146" spans="1:15" ht="12.75">
      <c r="A146" s="20">
        <v>13</v>
      </c>
      <c r="B146" s="21" t="s">
        <v>169</v>
      </c>
      <c r="C146" s="21">
        <v>1995</v>
      </c>
      <c r="D146" s="21" t="s">
        <v>19</v>
      </c>
      <c r="E146" s="22" t="s">
        <v>24</v>
      </c>
      <c r="F146" s="22" t="s">
        <v>138</v>
      </c>
      <c r="G146" s="22" t="s">
        <v>170</v>
      </c>
      <c r="H146" s="23">
        <v>102.45999908447266</v>
      </c>
      <c r="I146" s="24">
        <v>2</v>
      </c>
      <c r="J146" s="23">
        <f t="shared" si="11"/>
        <v>104.45999908447266</v>
      </c>
      <c r="K146" s="23">
        <v>105.9800033569336</v>
      </c>
      <c r="L146" s="24">
        <v>2</v>
      </c>
      <c r="M146" s="23">
        <f t="shared" si="12"/>
        <v>107.9800033569336</v>
      </c>
      <c r="N146" s="23">
        <f t="shared" si="13"/>
        <v>104.45999908447266</v>
      </c>
      <c r="O146" s="24">
        <f>IF(A146&gt;20,1,LOOKUP(A146,Очки!$A$2:$A$21,Очки!$B$2:$B$21))</f>
        <v>11</v>
      </c>
    </row>
    <row r="147" spans="1:15" ht="25.5">
      <c r="A147" s="20">
        <v>14</v>
      </c>
      <c r="B147" s="21" t="s">
        <v>171</v>
      </c>
      <c r="C147" s="21">
        <v>1997</v>
      </c>
      <c r="D147" s="21">
        <v>1</v>
      </c>
      <c r="E147" s="22" t="s">
        <v>40</v>
      </c>
      <c r="F147" s="22" t="s">
        <v>151</v>
      </c>
      <c r="G147" s="22" t="s">
        <v>42</v>
      </c>
      <c r="H147" s="23">
        <v>111.13999938964844</v>
      </c>
      <c r="I147" s="24">
        <v>0</v>
      </c>
      <c r="J147" s="23">
        <f t="shared" si="11"/>
        <v>111.13999938964844</v>
      </c>
      <c r="K147" s="23">
        <v>104.47000122070312</v>
      </c>
      <c r="L147" s="24">
        <v>0</v>
      </c>
      <c r="M147" s="23">
        <f t="shared" si="12"/>
        <v>104.47000122070312</v>
      </c>
      <c r="N147" s="23">
        <f t="shared" si="13"/>
        <v>104.47000122070312</v>
      </c>
      <c r="O147" s="24">
        <f>IF(A147&gt;20,1,LOOKUP(A147,Очки!$A$2:$A$21,Очки!$B$2:$B$21))</f>
        <v>9</v>
      </c>
    </row>
    <row r="148" spans="1:15" ht="38.25">
      <c r="A148" s="20">
        <v>15</v>
      </c>
      <c r="B148" s="21" t="s">
        <v>172</v>
      </c>
      <c r="C148" s="21">
        <v>1996</v>
      </c>
      <c r="D148" s="21">
        <v>2</v>
      </c>
      <c r="E148" s="22" t="s">
        <v>61</v>
      </c>
      <c r="F148" s="22" t="s">
        <v>145</v>
      </c>
      <c r="G148" s="22" t="s">
        <v>79</v>
      </c>
      <c r="H148" s="23">
        <v>104.6500015258789</v>
      </c>
      <c r="I148" s="24">
        <v>2</v>
      </c>
      <c r="J148" s="23">
        <f t="shared" si="11"/>
        <v>106.6500015258789</v>
      </c>
      <c r="K148" s="23">
        <v>103.36000061035156</v>
      </c>
      <c r="L148" s="24">
        <v>2</v>
      </c>
      <c r="M148" s="23">
        <f t="shared" si="12"/>
        <v>105.36000061035156</v>
      </c>
      <c r="N148" s="23">
        <f t="shared" si="13"/>
        <v>105.36000061035156</v>
      </c>
      <c r="O148" s="24">
        <f>IF(A148&gt;20,1,LOOKUP(A148,Очки!$A$2:$A$21,Очки!$B$2:$B$21))</f>
        <v>7</v>
      </c>
    </row>
    <row r="149" spans="1:15" ht="38.25">
      <c r="A149" s="20">
        <v>16</v>
      </c>
      <c r="B149" s="21" t="s">
        <v>173</v>
      </c>
      <c r="C149" s="21">
        <v>1995</v>
      </c>
      <c r="D149" s="21" t="s">
        <v>19</v>
      </c>
      <c r="E149" s="22" t="s">
        <v>108</v>
      </c>
      <c r="F149" s="22" t="s">
        <v>143</v>
      </c>
      <c r="G149" s="22" t="s">
        <v>161</v>
      </c>
      <c r="H149" s="23">
        <v>106.08000183105469</v>
      </c>
      <c r="I149" s="24">
        <v>0</v>
      </c>
      <c r="J149" s="23">
        <f t="shared" si="11"/>
        <v>106.08000183105469</v>
      </c>
      <c r="K149" s="23">
        <v>105.2699966430664</v>
      </c>
      <c r="L149" s="24">
        <v>2</v>
      </c>
      <c r="M149" s="23">
        <f t="shared" si="12"/>
        <v>107.2699966430664</v>
      </c>
      <c r="N149" s="23">
        <f t="shared" si="13"/>
        <v>106.08000183105469</v>
      </c>
      <c r="O149" s="24">
        <f>IF(A149&gt;20,1,LOOKUP(A149,Очки!$A$2:$A$21,Очки!$B$2:$B$21))</f>
        <v>5</v>
      </c>
    </row>
    <row r="150" spans="1:15" ht="25.5">
      <c r="A150" s="20">
        <v>17</v>
      </c>
      <c r="B150" s="21" t="s">
        <v>64</v>
      </c>
      <c r="C150" s="21">
        <v>1995</v>
      </c>
      <c r="D150" s="21">
        <v>1</v>
      </c>
      <c r="E150" s="22" t="s">
        <v>65</v>
      </c>
      <c r="F150" s="22" t="s">
        <v>66</v>
      </c>
      <c r="G150" s="22" t="s">
        <v>67</v>
      </c>
      <c r="H150" s="23">
        <v>102.33999633789062</v>
      </c>
      <c r="I150" s="24">
        <v>4</v>
      </c>
      <c r="J150" s="23">
        <f t="shared" si="11"/>
        <v>106.33999633789062</v>
      </c>
      <c r="K150" s="23">
        <v>108.05000305175781</v>
      </c>
      <c r="L150" s="24">
        <v>0</v>
      </c>
      <c r="M150" s="23">
        <f t="shared" si="12"/>
        <v>108.05000305175781</v>
      </c>
      <c r="N150" s="23">
        <f t="shared" si="13"/>
        <v>106.33999633789062</v>
      </c>
      <c r="O150" s="24">
        <f>IF(A150&gt;20,1,LOOKUP(A150,Очки!$A$2:$A$21,Очки!$B$2:$B$21))</f>
        <v>4</v>
      </c>
    </row>
    <row r="151" spans="1:15" ht="25.5">
      <c r="A151" s="20">
        <v>18</v>
      </c>
      <c r="B151" s="21" t="s">
        <v>174</v>
      </c>
      <c r="C151" s="21">
        <v>1997</v>
      </c>
      <c r="D151" s="21">
        <v>1</v>
      </c>
      <c r="E151" s="22" t="s">
        <v>20</v>
      </c>
      <c r="F151" s="22" t="s">
        <v>165</v>
      </c>
      <c r="G151" s="22" t="s">
        <v>175</v>
      </c>
      <c r="H151" s="23">
        <v>108.38999938964844</v>
      </c>
      <c r="I151" s="24">
        <v>4</v>
      </c>
      <c r="J151" s="23">
        <f t="shared" si="11"/>
        <v>112.38999938964844</v>
      </c>
      <c r="K151" s="23">
        <v>105.02999877929688</v>
      </c>
      <c r="L151" s="24">
        <v>2</v>
      </c>
      <c r="M151" s="23">
        <f t="shared" si="12"/>
        <v>107.02999877929688</v>
      </c>
      <c r="N151" s="23">
        <f t="shared" si="13"/>
        <v>107.02999877929688</v>
      </c>
      <c r="O151" s="24">
        <f>IF(A151&gt;20,1,LOOKUP(A151,Очки!$A$2:$A$21,Очки!$B$2:$B$21))</f>
        <v>3</v>
      </c>
    </row>
    <row r="152" spans="1:15" ht="38.25">
      <c r="A152" s="20">
        <v>19</v>
      </c>
      <c r="B152" s="21" t="s">
        <v>176</v>
      </c>
      <c r="C152" s="21">
        <v>1994</v>
      </c>
      <c r="D152" s="21" t="s">
        <v>19</v>
      </c>
      <c r="E152" s="22" t="s">
        <v>32</v>
      </c>
      <c r="F152" s="22" t="s">
        <v>177</v>
      </c>
      <c r="G152" s="22" t="s">
        <v>178</v>
      </c>
      <c r="H152" s="24"/>
      <c r="I152" s="24"/>
      <c r="J152" s="20" t="s">
        <v>205</v>
      </c>
      <c r="K152" s="23">
        <v>104.08000183105469</v>
      </c>
      <c r="L152" s="24">
        <v>4</v>
      </c>
      <c r="M152" s="23">
        <f t="shared" si="12"/>
        <v>108.08000183105469</v>
      </c>
      <c r="N152" s="23">
        <f t="shared" si="13"/>
        <v>108.08000183105469</v>
      </c>
      <c r="O152" s="24">
        <f>IF(A152&gt;20,1,LOOKUP(A152,Очки!$A$2:$A$21,Очки!$B$2:$B$21))</f>
        <v>2</v>
      </c>
    </row>
    <row r="153" spans="1:15" ht="12.75">
      <c r="A153" s="20">
        <v>20</v>
      </c>
      <c r="B153" s="21" t="s">
        <v>179</v>
      </c>
      <c r="C153" s="21">
        <v>1996</v>
      </c>
      <c r="D153" s="21" t="s">
        <v>19</v>
      </c>
      <c r="E153" s="22" t="s">
        <v>54</v>
      </c>
      <c r="F153" s="22" t="s">
        <v>58</v>
      </c>
      <c r="G153" s="22" t="s">
        <v>137</v>
      </c>
      <c r="H153" s="23">
        <v>104.5199966430664</v>
      </c>
      <c r="I153" s="24">
        <v>4</v>
      </c>
      <c r="J153" s="23">
        <f aca="true" t="shared" si="14" ref="J153:J169">H153+I153</f>
        <v>108.5199966430664</v>
      </c>
      <c r="K153" s="23">
        <v>106.12999725341797</v>
      </c>
      <c r="L153" s="24">
        <v>2</v>
      </c>
      <c r="M153" s="23">
        <f t="shared" si="12"/>
        <v>108.12999725341797</v>
      </c>
      <c r="N153" s="23">
        <f t="shared" si="13"/>
        <v>108.12999725341797</v>
      </c>
      <c r="O153" s="24">
        <f>IF(A153&gt;20,1,LOOKUP(A153,Очки!$A$2:$A$21,Очки!$B$2:$B$21))</f>
        <v>1</v>
      </c>
    </row>
    <row r="154" spans="1:15" ht="12.75">
      <c r="A154" s="20">
        <v>21</v>
      </c>
      <c r="B154" s="21" t="s">
        <v>180</v>
      </c>
      <c r="C154" s="21">
        <v>1994</v>
      </c>
      <c r="D154" s="21">
        <v>1</v>
      </c>
      <c r="E154" s="22" t="s">
        <v>36</v>
      </c>
      <c r="F154" s="22" t="s">
        <v>37</v>
      </c>
      <c r="G154" s="22" t="s">
        <v>181</v>
      </c>
      <c r="H154" s="23">
        <v>111.55000305175781</v>
      </c>
      <c r="I154" s="24">
        <v>2</v>
      </c>
      <c r="J154" s="23">
        <f t="shared" si="14"/>
        <v>113.55000305175781</v>
      </c>
      <c r="K154" s="23">
        <v>114.30999755859375</v>
      </c>
      <c r="L154" s="24">
        <v>4</v>
      </c>
      <c r="M154" s="23">
        <f t="shared" si="12"/>
        <v>118.30999755859375</v>
      </c>
      <c r="N154" s="23">
        <f t="shared" si="13"/>
        <v>113.55000305175781</v>
      </c>
      <c r="O154" s="24">
        <f>IF(A154&gt;20,1,LOOKUP(A154,Очки!$A$2:$A$21,Очки!$B$2:$B$21))</f>
        <v>1</v>
      </c>
    </row>
    <row r="155" spans="1:15" ht="12.75">
      <c r="A155" s="20">
        <v>22</v>
      </c>
      <c r="B155" s="21" t="s">
        <v>182</v>
      </c>
      <c r="C155" s="21">
        <v>1994</v>
      </c>
      <c r="D155" s="21">
        <v>2</v>
      </c>
      <c r="E155" s="22" t="s">
        <v>36</v>
      </c>
      <c r="F155" s="22" t="s">
        <v>37</v>
      </c>
      <c r="G155" s="22"/>
      <c r="H155" s="23">
        <v>112.7699966430664</v>
      </c>
      <c r="I155" s="24">
        <v>6</v>
      </c>
      <c r="J155" s="23">
        <f t="shared" si="14"/>
        <v>118.7699966430664</v>
      </c>
      <c r="K155" s="23">
        <v>112.0199966430664</v>
      </c>
      <c r="L155" s="24">
        <v>2</v>
      </c>
      <c r="M155" s="23">
        <f t="shared" si="12"/>
        <v>114.0199966430664</v>
      </c>
      <c r="N155" s="23">
        <f t="shared" si="13"/>
        <v>114.0199966430664</v>
      </c>
      <c r="O155" s="24">
        <f>IF(A155&gt;20,1,LOOKUP(A155,Очки!$A$2:$A$21,Очки!$B$2:$B$21))</f>
        <v>1</v>
      </c>
    </row>
    <row r="156" spans="1:15" ht="12.75">
      <c r="A156" s="20">
        <v>23</v>
      </c>
      <c r="B156" s="21" t="s">
        <v>183</v>
      </c>
      <c r="C156" s="21">
        <v>1995</v>
      </c>
      <c r="D156" s="21">
        <v>1</v>
      </c>
      <c r="E156" s="22" t="s">
        <v>54</v>
      </c>
      <c r="F156" s="22" t="s">
        <v>58</v>
      </c>
      <c r="G156" s="22" t="s">
        <v>184</v>
      </c>
      <c r="H156" s="23">
        <v>105.73999786376953</v>
      </c>
      <c r="I156" s="24">
        <v>10</v>
      </c>
      <c r="J156" s="23">
        <f t="shared" si="14"/>
        <v>115.73999786376953</v>
      </c>
      <c r="K156" s="23">
        <v>117.05999755859375</v>
      </c>
      <c r="L156" s="24">
        <v>58</v>
      </c>
      <c r="M156" s="23">
        <f t="shared" si="12"/>
        <v>175.05999755859375</v>
      </c>
      <c r="N156" s="23">
        <f t="shared" si="13"/>
        <v>115.73999786376953</v>
      </c>
      <c r="O156" s="24">
        <f>IF(A156&gt;20,1,LOOKUP(A156,Очки!$A$2:$A$21,Очки!$B$2:$B$21))</f>
        <v>1</v>
      </c>
    </row>
    <row r="157" spans="1:15" ht="25.5">
      <c r="A157" s="20">
        <v>24</v>
      </c>
      <c r="B157" s="21" t="s">
        <v>185</v>
      </c>
      <c r="C157" s="21">
        <v>1995</v>
      </c>
      <c r="D157" s="21">
        <v>3</v>
      </c>
      <c r="E157" s="22" t="s">
        <v>61</v>
      </c>
      <c r="F157" s="22" t="s">
        <v>150</v>
      </c>
      <c r="G157" s="22" t="s">
        <v>63</v>
      </c>
      <c r="H157" s="23">
        <v>115.37000274658203</v>
      </c>
      <c r="I157" s="24">
        <v>2</v>
      </c>
      <c r="J157" s="23">
        <f t="shared" si="14"/>
        <v>117.37000274658203</v>
      </c>
      <c r="K157" s="23">
        <v>126.98999786376953</v>
      </c>
      <c r="L157" s="24">
        <v>6</v>
      </c>
      <c r="M157" s="23">
        <f t="shared" si="12"/>
        <v>132.98999786376953</v>
      </c>
      <c r="N157" s="23">
        <f t="shared" si="13"/>
        <v>117.37000274658203</v>
      </c>
      <c r="O157" s="24">
        <f>IF(A157&gt;20,1,LOOKUP(A157,Очки!$A$2:$A$21,Очки!$B$2:$B$21))</f>
        <v>1</v>
      </c>
    </row>
    <row r="158" spans="1:15" ht="25.5">
      <c r="A158" s="20">
        <v>25</v>
      </c>
      <c r="B158" s="21" t="s">
        <v>186</v>
      </c>
      <c r="C158" s="21">
        <v>1994</v>
      </c>
      <c r="D158" s="21" t="s">
        <v>19</v>
      </c>
      <c r="E158" s="22" t="s">
        <v>65</v>
      </c>
      <c r="F158" s="22" t="s">
        <v>187</v>
      </c>
      <c r="G158" s="22"/>
      <c r="H158" s="23">
        <v>110.91000366210938</v>
      </c>
      <c r="I158" s="24">
        <v>8</v>
      </c>
      <c r="J158" s="23">
        <f t="shared" si="14"/>
        <v>118.91000366210938</v>
      </c>
      <c r="K158" s="23">
        <v>114.2699966430664</v>
      </c>
      <c r="L158" s="24">
        <v>56</v>
      </c>
      <c r="M158" s="23">
        <f t="shared" si="12"/>
        <v>170.2699966430664</v>
      </c>
      <c r="N158" s="23">
        <f t="shared" si="13"/>
        <v>118.91000366210938</v>
      </c>
      <c r="O158" s="24">
        <f>IF(A158&gt;20,1,LOOKUP(A158,Очки!$A$2:$A$21,Очки!$B$2:$B$21))</f>
        <v>1</v>
      </c>
    </row>
    <row r="159" spans="1:15" ht="25.5">
      <c r="A159" s="20">
        <v>26</v>
      </c>
      <c r="B159" s="21" t="s">
        <v>188</v>
      </c>
      <c r="C159" s="21">
        <v>1996</v>
      </c>
      <c r="D159" s="21">
        <v>2</v>
      </c>
      <c r="E159" s="22" t="s">
        <v>40</v>
      </c>
      <c r="F159" s="22" t="s">
        <v>151</v>
      </c>
      <c r="G159" s="22" t="s">
        <v>118</v>
      </c>
      <c r="H159" s="23">
        <v>123.37999725341797</v>
      </c>
      <c r="I159" s="24">
        <v>2</v>
      </c>
      <c r="J159" s="23">
        <f t="shared" si="14"/>
        <v>125.37999725341797</v>
      </c>
      <c r="K159" s="23">
        <v>118.36000061035156</v>
      </c>
      <c r="L159" s="24">
        <v>2</v>
      </c>
      <c r="M159" s="23">
        <f t="shared" si="12"/>
        <v>120.36000061035156</v>
      </c>
      <c r="N159" s="23">
        <f t="shared" si="13"/>
        <v>120.36000061035156</v>
      </c>
      <c r="O159" s="24">
        <f>IF(A159&gt;20,1,LOOKUP(A159,Очки!$A$2:$A$21,Очки!$B$2:$B$21))</f>
        <v>1</v>
      </c>
    </row>
    <row r="160" spans="1:15" ht="38.25">
      <c r="A160" s="20">
        <v>27</v>
      </c>
      <c r="B160" s="21" t="s">
        <v>189</v>
      </c>
      <c r="C160" s="21">
        <v>1994</v>
      </c>
      <c r="D160" s="21">
        <v>1</v>
      </c>
      <c r="E160" s="22" t="s">
        <v>104</v>
      </c>
      <c r="F160" s="22" t="s">
        <v>190</v>
      </c>
      <c r="G160" s="22" t="s">
        <v>106</v>
      </c>
      <c r="H160" s="23">
        <v>117.55999755859375</v>
      </c>
      <c r="I160" s="24">
        <v>10</v>
      </c>
      <c r="J160" s="23">
        <f t="shared" si="14"/>
        <v>127.55999755859375</v>
      </c>
      <c r="K160" s="23">
        <v>117.12000274658203</v>
      </c>
      <c r="L160" s="24">
        <v>4</v>
      </c>
      <c r="M160" s="23">
        <f t="shared" si="12"/>
        <v>121.12000274658203</v>
      </c>
      <c r="N160" s="23">
        <f t="shared" si="13"/>
        <v>121.12000274658203</v>
      </c>
      <c r="O160" s="24">
        <f>IF(A160&gt;20,1,LOOKUP(A160,Очки!$A$2:$A$21,Очки!$B$2:$B$21))</f>
        <v>1</v>
      </c>
    </row>
    <row r="161" spans="1:15" ht="25.5">
      <c r="A161" s="20">
        <v>28</v>
      </c>
      <c r="B161" s="21" t="s">
        <v>191</v>
      </c>
      <c r="C161" s="21">
        <v>1994</v>
      </c>
      <c r="D161" s="21">
        <v>3</v>
      </c>
      <c r="E161" s="22" t="s">
        <v>61</v>
      </c>
      <c r="F161" s="22" t="s">
        <v>128</v>
      </c>
      <c r="G161" s="22" t="s">
        <v>129</v>
      </c>
      <c r="H161" s="23">
        <v>121.5199966430664</v>
      </c>
      <c r="I161" s="24">
        <v>0</v>
      </c>
      <c r="J161" s="23">
        <f t="shared" si="14"/>
        <v>121.5199966430664</v>
      </c>
      <c r="K161" s="23">
        <v>109.6500015258789</v>
      </c>
      <c r="L161" s="24">
        <v>150</v>
      </c>
      <c r="M161" s="23">
        <f t="shared" si="12"/>
        <v>259.6500015258789</v>
      </c>
      <c r="N161" s="23">
        <f t="shared" si="13"/>
        <v>121.5199966430664</v>
      </c>
      <c r="O161" s="24">
        <f>IF(A161&gt;20,1,LOOKUP(A161,Очки!$A$2:$A$21,Очки!$B$2:$B$21))</f>
        <v>1</v>
      </c>
    </row>
    <row r="162" spans="1:15" ht="25.5">
      <c r="A162" s="20">
        <v>29</v>
      </c>
      <c r="B162" s="21" t="s">
        <v>39</v>
      </c>
      <c r="C162" s="21">
        <v>1995</v>
      </c>
      <c r="D162" s="21" t="s">
        <v>19</v>
      </c>
      <c r="E162" s="22" t="s">
        <v>40</v>
      </c>
      <c r="F162" s="22" t="s">
        <v>41</v>
      </c>
      <c r="G162" s="22" t="s">
        <v>42</v>
      </c>
      <c r="H162" s="23">
        <v>132.2899932861328</v>
      </c>
      <c r="I162" s="24">
        <v>0</v>
      </c>
      <c r="J162" s="23">
        <f t="shared" si="14"/>
        <v>132.2899932861328</v>
      </c>
      <c r="K162" s="23">
        <v>121.3499984741211</v>
      </c>
      <c r="L162" s="24">
        <v>4</v>
      </c>
      <c r="M162" s="23">
        <f t="shared" si="12"/>
        <v>125.3499984741211</v>
      </c>
      <c r="N162" s="23">
        <f t="shared" si="13"/>
        <v>125.3499984741211</v>
      </c>
      <c r="O162" s="24">
        <f>IF(A162&gt;20,1,LOOKUP(A162,Очки!$A$2:$A$21,Очки!$B$2:$B$21))</f>
        <v>1</v>
      </c>
    </row>
    <row r="163" spans="1:15" ht="38.25">
      <c r="A163" s="20">
        <v>30</v>
      </c>
      <c r="B163" s="21" t="s">
        <v>192</v>
      </c>
      <c r="C163" s="21">
        <v>1996</v>
      </c>
      <c r="D163" s="21">
        <v>2</v>
      </c>
      <c r="E163" s="22" t="s">
        <v>90</v>
      </c>
      <c r="F163" s="22" t="s">
        <v>91</v>
      </c>
      <c r="G163" s="22" t="s">
        <v>92</v>
      </c>
      <c r="H163" s="23">
        <v>126.4000015258789</v>
      </c>
      <c r="I163" s="24">
        <v>4</v>
      </c>
      <c r="J163" s="23">
        <f t="shared" si="14"/>
        <v>130.4000015258789</v>
      </c>
      <c r="K163" s="23">
        <v>121.73999786376953</v>
      </c>
      <c r="L163" s="24">
        <v>6</v>
      </c>
      <c r="M163" s="23">
        <f t="shared" si="12"/>
        <v>127.73999786376953</v>
      </c>
      <c r="N163" s="23">
        <f t="shared" si="13"/>
        <v>127.73999786376953</v>
      </c>
      <c r="O163" s="24">
        <f>IF(A163&gt;20,1,LOOKUP(A163,Очки!$A$2:$A$21,Очки!$B$2:$B$21))</f>
        <v>1</v>
      </c>
    </row>
    <row r="164" spans="1:15" ht="25.5">
      <c r="A164" s="20">
        <v>31</v>
      </c>
      <c r="B164" s="21" t="s">
        <v>193</v>
      </c>
      <c r="C164" s="21">
        <v>1996</v>
      </c>
      <c r="D164" s="21">
        <v>2</v>
      </c>
      <c r="E164" s="22" t="s">
        <v>50</v>
      </c>
      <c r="F164" s="22" t="s">
        <v>147</v>
      </c>
      <c r="G164" s="22" t="s">
        <v>148</v>
      </c>
      <c r="H164" s="23">
        <v>121.8499984741211</v>
      </c>
      <c r="I164" s="24">
        <v>8</v>
      </c>
      <c r="J164" s="23">
        <f t="shared" si="14"/>
        <v>129.8499984741211</v>
      </c>
      <c r="K164" s="23">
        <v>123.19000244140625</v>
      </c>
      <c r="L164" s="24">
        <v>56</v>
      </c>
      <c r="M164" s="23">
        <f t="shared" si="12"/>
        <v>179.19000244140625</v>
      </c>
      <c r="N164" s="23">
        <f t="shared" si="13"/>
        <v>129.8499984741211</v>
      </c>
      <c r="O164" s="24">
        <f>IF(A164&gt;20,1,LOOKUP(A164,Очки!$A$2:$A$21,Очки!$B$2:$B$21))</f>
        <v>1</v>
      </c>
    </row>
    <row r="165" spans="1:15" ht="12.75">
      <c r="A165" s="20">
        <v>32</v>
      </c>
      <c r="B165" s="21" t="s">
        <v>194</v>
      </c>
      <c r="C165" s="21">
        <v>1994</v>
      </c>
      <c r="D165" s="21">
        <v>2</v>
      </c>
      <c r="E165" s="22" t="s">
        <v>104</v>
      </c>
      <c r="F165" s="22" t="s">
        <v>195</v>
      </c>
      <c r="G165" s="22" t="s">
        <v>131</v>
      </c>
      <c r="H165" s="23">
        <v>147.55999755859375</v>
      </c>
      <c r="I165" s="24">
        <v>4</v>
      </c>
      <c r="J165" s="23">
        <f t="shared" si="14"/>
        <v>151.55999755859375</v>
      </c>
      <c r="K165" s="23">
        <v>134.13999938964844</v>
      </c>
      <c r="L165" s="24">
        <v>4</v>
      </c>
      <c r="M165" s="23">
        <f t="shared" si="12"/>
        <v>138.13999938964844</v>
      </c>
      <c r="N165" s="23">
        <f t="shared" si="13"/>
        <v>138.13999938964844</v>
      </c>
      <c r="O165" s="24">
        <f>IF(A165&gt;20,1,LOOKUP(A165,Очки!$A$2:$A$21,Очки!$B$2:$B$21))</f>
        <v>1</v>
      </c>
    </row>
    <row r="166" spans="1:15" ht="38.25">
      <c r="A166" s="20">
        <v>33</v>
      </c>
      <c r="B166" s="21" t="s">
        <v>196</v>
      </c>
      <c r="C166" s="21">
        <v>1997</v>
      </c>
      <c r="D166" s="21">
        <v>3</v>
      </c>
      <c r="E166" s="22" t="s">
        <v>90</v>
      </c>
      <c r="F166" s="22" t="s">
        <v>91</v>
      </c>
      <c r="G166" s="22" t="s">
        <v>149</v>
      </c>
      <c r="H166" s="23">
        <v>135.1300048828125</v>
      </c>
      <c r="I166" s="24">
        <v>8</v>
      </c>
      <c r="J166" s="23">
        <f t="shared" si="14"/>
        <v>143.1300048828125</v>
      </c>
      <c r="K166" s="23">
        <v>121.87999725341797</v>
      </c>
      <c r="L166" s="24">
        <v>54</v>
      </c>
      <c r="M166" s="23">
        <f t="shared" si="12"/>
        <v>175.87999725341797</v>
      </c>
      <c r="N166" s="23">
        <f t="shared" si="13"/>
        <v>143.1300048828125</v>
      </c>
      <c r="O166" s="24">
        <f>IF(A166&gt;20,1,LOOKUP(A166,Очки!$A$2:$A$21,Очки!$B$2:$B$21))</f>
        <v>1</v>
      </c>
    </row>
    <row r="167" spans="1:15" ht="12.75">
      <c r="A167" s="20">
        <v>34</v>
      </c>
      <c r="B167" s="21" t="s">
        <v>130</v>
      </c>
      <c r="C167" s="21">
        <v>1996</v>
      </c>
      <c r="D167" s="21">
        <v>2</v>
      </c>
      <c r="E167" s="22" t="s">
        <v>104</v>
      </c>
      <c r="F167" s="22" t="s">
        <v>105</v>
      </c>
      <c r="G167" s="22" t="s">
        <v>131</v>
      </c>
      <c r="H167" s="23">
        <v>143.14999389648438</v>
      </c>
      <c r="I167" s="24">
        <v>2</v>
      </c>
      <c r="J167" s="23">
        <f t="shared" si="14"/>
        <v>145.14999389648438</v>
      </c>
      <c r="K167" s="23">
        <v>142.66000366210938</v>
      </c>
      <c r="L167" s="24">
        <v>2</v>
      </c>
      <c r="M167" s="23">
        <f t="shared" si="12"/>
        <v>144.66000366210938</v>
      </c>
      <c r="N167" s="23">
        <f t="shared" si="13"/>
        <v>144.66000366210938</v>
      </c>
      <c r="O167" s="24">
        <f>IF(A167&gt;20,1,LOOKUP(A167,Очки!$A$2:$A$21,Очки!$B$2:$B$21))</f>
        <v>1</v>
      </c>
    </row>
    <row r="168" spans="1:15" ht="12.75">
      <c r="A168" s="20">
        <v>35</v>
      </c>
      <c r="B168" s="21" t="s">
        <v>197</v>
      </c>
      <c r="C168" s="21">
        <v>1997</v>
      </c>
      <c r="D168" s="21">
        <v>2</v>
      </c>
      <c r="E168" s="22" t="s">
        <v>139</v>
      </c>
      <c r="F168" s="22" t="s">
        <v>140</v>
      </c>
      <c r="G168" s="22" t="s">
        <v>141</v>
      </c>
      <c r="H168" s="23">
        <v>202.8800048828125</v>
      </c>
      <c r="I168" s="24">
        <v>52</v>
      </c>
      <c r="J168" s="23">
        <f t="shared" si="14"/>
        <v>254.8800048828125</v>
      </c>
      <c r="K168" s="23">
        <v>137.41000366210938</v>
      </c>
      <c r="L168" s="24">
        <v>8</v>
      </c>
      <c r="M168" s="23">
        <f t="shared" si="12"/>
        <v>145.41000366210938</v>
      </c>
      <c r="N168" s="23">
        <f t="shared" si="13"/>
        <v>145.41000366210938</v>
      </c>
      <c r="O168" s="24">
        <f>IF(A168&gt;20,1,LOOKUP(A168,Очки!$A$2:$A$21,Очки!$B$2:$B$21))</f>
        <v>1</v>
      </c>
    </row>
    <row r="169" spans="1:15" ht="12.75">
      <c r="A169" s="20">
        <v>36</v>
      </c>
      <c r="B169" s="21" t="s">
        <v>198</v>
      </c>
      <c r="C169" s="21">
        <v>1997</v>
      </c>
      <c r="D169" s="21">
        <v>2</v>
      </c>
      <c r="E169" s="22" t="s">
        <v>139</v>
      </c>
      <c r="F169" s="22" t="s">
        <v>140</v>
      </c>
      <c r="G169" s="22" t="s">
        <v>141</v>
      </c>
      <c r="H169" s="23">
        <v>151.7899932861328</v>
      </c>
      <c r="I169" s="24">
        <v>104</v>
      </c>
      <c r="J169" s="23">
        <f t="shared" si="14"/>
        <v>255.7899932861328</v>
      </c>
      <c r="K169" s="23">
        <v>152.22999572753906</v>
      </c>
      <c r="L169" s="24">
        <v>54</v>
      </c>
      <c r="M169" s="23">
        <f t="shared" si="12"/>
        <v>206.22999572753906</v>
      </c>
      <c r="N169" s="23">
        <f t="shared" si="13"/>
        <v>206.22999572753906</v>
      </c>
      <c r="O169" s="24">
        <f>IF(A169&gt;20,1,LOOKUP(A169,Очки!$A$2:$A$21,Очки!$B$2:$B$21))</f>
        <v>1</v>
      </c>
    </row>
    <row r="170" spans="1:15" ht="25.5">
      <c r="A170" s="20"/>
      <c r="B170" s="21" t="s">
        <v>199</v>
      </c>
      <c r="C170" s="21">
        <v>1995</v>
      </c>
      <c r="D170" s="21">
        <v>1</v>
      </c>
      <c r="E170" s="22" t="s">
        <v>69</v>
      </c>
      <c r="F170" s="22" t="s">
        <v>146</v>
      </c>
      <c r="G170" s="22" t="s">
        <v>71</v>
      </c>
      <c r="H170" s="24"/>
      <c r="I170" s="24"/>
      <c r="J170" s="20" t="s">
        <v>88</v>
      </c>
      <c r="K170" s="24"/>
      <c r="L170" s="24"/>
      <c r="M170" s="20" t="s">
        <v>88</v>
      </c>
      <c r="N170" s="24"/>
      <c r="O170" s="24"/>
    </row>
    <row r="172" ht="15.75">
      <c r="B172" s="14" t="s">
        <v>538</v>
      </c>
    </row>
    <row r="173" ht="12.75">
      <c r="B173" s="13"/>
    </row>
    <row r="174" ht="15.75">
      <c r="B174" s="14" t="s">
        <v>539</v>
      </c>
    </row>
  </sheetData>
  <sheetProtection/>
  <mergeCells count="54">
    <mergeCell ref="A3:B3"/>
    <mergeCell ref="A4:N4"/>
    <mergeCell ref="A5:N5"/>
    <mergeCell ref="A8:A9"/>
    <mergeCell ref="B8:B9"/>
    <mergeCell ref="C3:O3"/>
    <mergeCell ref="C8:C9"/>
    <mergeCell ref="D8:D9"/>
    <mergeCell ref="E8:E9"/>
    <mergeCell ref="F8:F9"/>
    <mergeCell ref="G8:G9"/>
    <mergeCell ref="A7:H7"/>
    <mergeCell ref="O8:O9"/>
    <mergeCell ref="O132:O133"/>
    <mergeCell ref="A132:A133"/>
    <mergeCell ref="B132:B133"/>
    <mergeCell ref="A131:H131"/>
    <mergeCell ref="H8:J8"/>
    <mergeCell ref="G56:G57"/>
    <mergeCell ref="B95:B96"/>
    <mergeCell ref="C95:C96"/>
    <mergeCell ref="D95:D96"/>
    <mergeCell ref="E95:E96"/>
    <mergeCell ref="F95:F96"/>
    <mergeCell ref="E132:E133"/>
    <mergeCell ref="F132:F133"/>
    <mergeCell ref="H132:J132"/>
    <mergeCell ref="K132:M132"/>
    <mergeCell ref="N132:N133"/>
    <mergeCell ref="H56:J56"/>
    <mergeCell ref="K56:M56"/>
    <mergeCell ref="N56:N57"/>
    <mergeCell ref="A94:H94"/>
    <mergeCell ref="A95:A96"/>
    <mergeCell ref="G132:G133"/>
    <mergeCell ref="A55:H55"/>
    <mergeCell ref="A56:A57"/>
    <mergeCell ref="B56:B57"/>
    <mergeCell ref="C56:C57"/>
    <mergeCell ref="D56:D57"/>
    <mergeCell ref="E56:E57"/>
    <mergeCell ref="F56:F57"/>
    <mergeCell ref="C132:C133"/>
    <mergeCell ref="D132:D133"/>
    <mergeCell ref="A1:O1"/>
    <mergeCell ref="A2:O2"/>
    <mergeCell ref="O95:O96"/>
    <mergeCell ref="O56:O57"/>
    <mergeCell ref="G95:G96"/>
    <mergeCell ref="H95:J95"/>
    <mergeCell ref="K95:M95"/>
    <mergeCell ref="N95:N96"/>
    <mergeCell ref="K8:M8"/>
    <mergeCell ref="N8:N9"/>
  </mergeCells>
  <printOptions/>
  <pageMargins left="0.2362204724409449" right="0.2362204724409449" top="0.2362204724409449" bottom="0.46" header="0.2362204724409449" footer="0.2362204724409449"/>
  <pageSetup horizontalDpi="600" verticalDpi="600" orientation="landscape" paperSize="9" r:id="rId1"/>
  <headerFooter alignWithMargins="0">
    <oddFooter>&amp;CЭту программу разработали Л.Ю.Рябиков и А.В. Горелик.  © Все права защищены.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SheetLayoutView="70" zoomScalePageLayoutView="0" workbookViewId="0" topLeftCell="A1">
      <selection activeCell="J5" sqref="J5"/>
    </sheetView>
  </sheetViews>
  <sheetFormatPr defaultColWidth="9.00390625" defaultRowHeight="12.75"/>
  <cols>
    <col min="2" max="2" width="23.125" style="0" customWidth="1"/>
    <col min="3" max="3" width="15.00390625" style="0" customWidth="1"/>
    <col min="4" max="4" width="14.625" style="0" customWidth="1"/>
    <col min="5" max="5" width="11.875" style="0" customWidth="1"/>
  </cols>
  <sheetData>
    <row r="1" spans="1:14" ht="64.5" customHeight="1">
      <c r="A1" s="27" t="s">
        <v>544</v>
      </c>
      <c r="B1" s="43"/>
      <c r="C1" s="43"/>
      <c r="D1" s="43"/>
      <c r="E1" s="43"/>
      <c r="F1" s="25"/>
      <c r="G1" s="25"/>
      <c r="H1" s="2"/>
      <c r="I1" s="2"/>
      <c r="J1" s="2"/>
      <c r="K1" s="2"/>
      <c r="L1" s="2"/>
      <c r="M1" s="2"/>
      <c r="N1" s="2"/>
    </row>
    <row r="2" spans="1:14" ht="39" customHeight="1">
      <c r="A2" s="30" t="s">
        <v>0</v>
      </c>
      <c r="B2" s="30"/>
      <c r="C2" s="30"/>
      <c r="D2" s="30"/>
      <c r="E2" s="30"/>
      <c r="F2" s="10"/>
      <c r="G2" s="10"/>
      <c r="H2" s="10"/>
      <c r="I2" s="10"/>
      <c r="J2" s="10"/>
      <c r="K2" s="10"/>
      <c r="L2" s="10"/>
      <c r="M2" s="10"/>
      <c r="N2" s="10"/>
    </row>
    <row r="3" spans="1:14" ht="25.5" customHeight="1">
      <c r="A3" s="26" t="s">
        <v>1</v>
      </c>
      <c r="B3" s="26"/>
      <c r="C3" s="42" t="s">
        <v>543</v>
      </c>
      <c r="D3" s="42"/>
      <c r="E3" s="42"/>
      <c r="F3" s="3"/>
      <c r="G3" s="3"/>
      <c r="H3" s="3"/>
      <c r="I3" s="3"/>
      <c r="J3" s="3"/>
      <c r="K3" s="3"/>
      <c r="L3" s="3"/>
      <c r="M3" s="3"/>
      <c r="N3" s="3"/>
    </row>
    <row r="4" spans="1:14" ht="20.25">
      <c r="A4" s="45" t="s">
        <v>204</v>
      </c>
      <c r="B4" s="45"/>
      <c r="C4" s="45"/>
      <c r="D4" s="45"/>
      <c r="E4" s="45"/>
      <c r="F4" s="44"/>
      <c r="G4" s="44"/>
      <c r="H4" s="4"/>
      <c r="I4" s="4"/>
      <c r="J4" s="4"/>
      <c r="K4" s="4"/>
      <c r="L4" s="4"/>
      <c r="M4" s="4"/>
      <c r="N4" s="4"/>
    </row>
    <row r="5" spans="1:5" ht="18">
      <c r="A5" s="7" t="s">
        <v>200</v>
      </c>
      <c r="B5" s="8" t="s">
        <v>202</v>
      </c>
      <c r="C5" s="9" t="s">
        <v>203</v>
      </c>
      <c r="D5" s="9" t="s">
        <v>540</v>
      </c>
      <c r="E5" s="9" t="s">
        <v>537</v>
      </c>
    </row>
    <row r="6" spans="1:5" ht="15">
      <c r="A6" s="11">
        <v>1</v>
      </c>
      <c r="B6" s="12" t="s">
        <v>20</v>
      </c>
      <c r="C6" s="11">
        <f>SUMIF('Индивидуальная гонка'!$E:$E,"="&amp;B6,'Индивидуальная гонка'!$O:$O)</f>
        <v>293</v>
      </c>
      <c r="D6" s="11">
        <f>SUMIF('Командная гонка'!$E:$E,"="&amp;B6,'Командная гонка'!$O:$O)</f>
        <v>167</v>
      </c>
      <c r="E6" s="11">
        <f aca="true" t="shared" si="0" ref="E6:E21">C6+D6</f>
        <v>460</v>
      </c>
    </row>
    <row r="7" spans="1:5" ht="15">
      <c r="A7" s="11">
        <v>2</v>
      </c>
      <c r="B7" s="11" t="s">
        <v>24</v>
      </c>
      <c r="C7" s="11">
        <f>SUMIF('Индивидуальная гонка'!$E:$E,"="&amp;B7,'Индивидуальная гонка'!$O:$O)</f>
        <v>256</v>
      </c>
      <c r="D7" s="11">
        <f>SUMIF('Командная гонка'!$E:$E,"="&amp;B7,'Командная гонка'!$O:$O)</f>
        <v>180</v>
      </c>
      <c r="E7" s="11">
        <f t="shared" si="0"/>
        <v>436</v>
      </c>
    </row>
    <row r="8" spans="1:5" ht="15">
      <c r="A8" s="11">
        <v>3</v>
      </c>
      <c r="B8" s="12" t="s">
        <v>32</v>
      </c>
      <c r="C8" s="11">
        <f>SUMIF('Индивидуальная гонка'!$E:$E,"="&amp;B8,'Индивидуальная гонка'!$O:$O)</f>
        <v>257</v>
      </c>
      <c r="D8" s="11">
        <f>SUMIF('Командная гонка'!$E:$E,"="&amp;B8,'Командная гонка'!$O:$O)</f>
        <v>143</v>
      </c>
      <c r="E8" s="11">
        <f t="shared" si="0"/>
        <v>400</v>
      </c>
    </row>
    <row r="9" spans="1:5" ht="15">
      <c r="A9" s="11">
        <v>4</v>
      </c>
      <c r="B9" s="12" t="s">
        <v>54</v>
      </c>
      <c r="C9" s="11">
        <f>SUMIF('Индивидуальная гонка'!$E:$E,"="&amp;B9,'Индивидуальная гонка'!$O:$O)</f>
        <v>217</v>
      </c>
      <c r="D9" s="11">
        <f>SUMIF('Командная гонка'!$E:$E,"="&amp;B9,'Командная гонка'!$O:$O)</f>
        <v>148</v>
      </c>
      <c r="E9" s="11">
        <f t="shared" si="0"/>
        <v>365</v>
      </c>
    </row>
    <row r="10" spans="1:5" ht="15">
      <c r="A10" s="11">
        <v>5</v>
      </c>
      <c r="B10" s="12" t="s">
        <v>108</v>
      </c>
      <c r="C10" s="11">
        <f>SUMIF('Индивидуальная гонка'!$E:$E,"="&amp;B10,'Индивидуальная гонка'!$O:$O)</f>
        <v>171</v>
      </c>
      <c r="D10" s="11">
        <f>SUMIF('Командная гонка'!$E:$E,"="&amp;B10,'Командная гонка'!$O:$O)</f>
        <v>114</v>
      </c>
      <c r="E10" s="11">
        <f t="shared" si="0"/>
        <v>285</v>
      </c>
    </row>
    <row r="11" spans="1:5" ht="15">
      <c r="A11" s="11">
        <v>6</v>
      </c>
      <c r="B11" s="12" t="s">
        <v>61</v>
      </c>
      <c r="C11" s="11">
        <f>SUMIF('Индивидуальная гонка'!$E:$E,"="&amp;B11,'Индивидуальная гонка'!$O:$O)</f>
        <v>116</v>
      </c>
      <c r="D11" s="11">
        <f>SUMIF('Командная гонка'!$E:$E,"="&amp;B11,'Командная гонка'!$O:$O)</f>
        <v>138</v>
      </c>
      <c r="E11" s="11">
        <f t="shared" si="0"/>
        <v>254</v>
      </c>
    </row>
    <row r="12" spans="1:5" ht="15">
      <c r="A12" s="11">
        <v>7</v>
      </c>
      <c r="B12" s="12" t="s">
        <v>65</v>
      </c>
      <c r="C12" s="11">
        <f>SUMIF('Индивидуальная гонка'!$E:$E,"="&amp;B12,'Индивидуальная гонка'!$O:$O)</f>
        <v>89</v>
      </c>
      <c r="D12" s="11">
        <f>SUMIF('Командная гонка'!$E:$E,"="&amp;B12,'Командная гонка'!$O:$O)</f>
        <v>121</v>
      </c>
      <c r="E12" s="11">
        <f t="shared" si="0"/>
        <v>210</v>
      </c>
    </row>
    <row r="13" spans="1:5" ht="15">
      <c r="A13" s="11">
        <v>8</v>
      </c>
      <c r="B13" s="12" t="s">
        <v>90</v>
      </c>
      <c r="C13" s="11">
        <f>SUMIF('Индивидуальная гонка'!$E:$E,"="&amp;B13,'Индивидуальная гонка'!$O:$O)</f>
        <v>82</v>
      </c>
      <c r="D13" s="11">
        <f>SUMIF('Командная гонка'!$E:$E,"="&amp;B13,'Командная гонка'!$O:$O)</f>
        <v>81</v>
      </c>
      <c r="E13" s="11">
        <f t="shared" si="0"/>
        <v>163</v>
      </c>
    </row>
    <row r="14" spans="1:5" ht="15">
      <c r="A14" s="11">
        <v>9</v>
      </c>
      <c r="B14" s="12" t="s">
        <v>36</v>
      </c>
      <c r="C14" s="11">
        <f>SUMIF('Индивидуальная гонка'!$E:$E,"="&amp;B14,'Индивидуальная гонка'!$O:$O)</f>
        <v>56</v>
      </c>
      <c r="D14" s="11">
        <f>SUMIF('Командная гонка'!$E:$E,"="&amp;B14,'Командная гонка'!$O:$O)</f>
        <v>92</v>
      </c>
      <c r="E14" s="11">
        <f t="shared" si="0"/>
        <v>148</v>
      </c>
    </row>
    <row r="15" spans="1:5" ht="15">
      <c r="A15" s="11">
        <v>10</v>
      </c>
      <c r="B15" s="12" t="s">
        <v>40</v>
      </c>
      <c r="C15" s="11">
        <f>SUMIF('Индивидуальная гонка'!$E:$E,"="&amp;B15,'Индивидуальная гонка'!$O:$O)</f>
        <v>53</v>
      </c>
      <c r="D15" s="11">
        <f>SUMIF('Командная гонка'!$E:$E,"="&amp;B15,'Командная гонка'!$O:$O)</f>
        <v>73</v>
      </c>
      <c r="E15" s="11">
        <f t="shared" si="0"/>
        <v>126</v>
      </c>
    </row>
    <row r="16" spans="1:5" ht="15">
      <c r="A16" s="11">
        <v>11</v>
      </c>
      <c r="B16" s="12" t="s">
        <v>50</v>
      </c>
      <c r="C16" s="11">
        <f>SUMIF('Индивидуальная гонка'!$E:$E,"="&amp;B16,'Индивидуальная гонка'!$O:$O)</f>
        <v>72</v>
      </c>
      <c r="D16" s="11">
        <f>SUMIF('Командная гонка'!$E:$E,"="&amp;B16,'Командная гонка'!$O:$O)</f>
        <v>42</v>
      </c>
      <c r="E16" s="11">
        <f t="shared" si="0"/>
        <v>114</v>
      </c>
    </row>
    <row r="17" spans="1:5" ht="30">
      <c r="A17" s="11">
        <v>12</v>
      </c>
      <c r="B17" s="12" t="s">
        <v>69</v>
      </c>
      <c r="C17" s="11">
        <f>SUMIF('Индивидуальная гонка'!$E:$E,"="&amp;B17,'Индивидуальная гонка'!$O:$O)</f>
        <v>28</v>
      </c>
      <c r="D17" s="11">
        <f>SUMIF('Командная гонка'!$E:$E,"="&amp;B17,'Командная гонка'!$O:$O)</f>
        <v>39</v>
      </c>
      <c r="E17" s="11">
        <f t="shared" si="0"/>
        <v>67</v>
      </c>
    </row>
    <row r="18" spans="1:5" ht="15">
      <c r="A18" s="11">
        <v>13</v>
      </c>
      <c r="B18" s="12" t="s">
        <v>104</v>
      </c>
      <c r="C18" s="11">
        <f>SUMIF('Индивидуальная гонка'!$E:$E,"="&amp;B18,'Индивидуальная гонка'!$O:$O)</f>
        <v>15</v>
      </c>
      <c r="D18" s="11">
        <f>SUMIF('Командная гонка'!$E:$E,"="&amp;B18,'Командная гонка'!$O:$O)</f>
        <v>49</v>
      </c>
      <c r="E18" s="11">
        <f t="shared" si="0"/>
        <v>64</v>
      </c>
    </row>
    <row r="19" spans="1:5" ht="15">
      <c r="A19" s="11">
        <v>14</v>
      </c>
      <c r="B19" s="12" t="s">
        <v>113</v>
      </c>
      <c r="C19" s="11">
        <f>SUMIF('Индивидуальная гонка'!$E:$E,"="&amp;B19,'Индивидуальная гонка'!$O:$O)</f>
        <v>4</v>
      </c>
      <c r="D19" s="11">
        <f>SUMIF('Командная гонка'!$E:$E,"="&amp;B19,'Командная гонка'!$O:$O)</f>
        <v>9</v>
      </c>
      <c r="E19" s="11">
        <f t="shared" si="0"/>
        <v>13</v>
      </c>
    </row>
    <row r="20" spans="1:5" ht="15">
      <c r="A20" s="11">
        <v>15</v>
      </c>
      <c r="B20" s="12" t="s">
        <v>96</v>
      </c>
      <c r="C20" s="11">
        <f>SUMIF('Индивидуальная гонка'!$E:$E,"="&amp;B20,'Индивидуальная гонка'!$O:$O)</f>
        <v>6</v>
      </c>
      <c r="D20" s="11">
        <f>SUMIF('Командная гонка'!$E:$E,"="&amp;B20,'Командная гонка'!$O:$O)</f>
        <v>0</v>
      </c>
      <c r="E20" s="11">
        <f t="shared" si="0"/>
        <v>6</v>
      </c>
    </row>
    <row r="21" spans="1:5" ht="15">
      <c r="A21" s="11">
        <v>16</v>
      </c>
      <c r="B21" s="12" t="s">
        <v>139</v>
      </c>
      <c r="C21" s="11">
        <f>SUMIF('Индивидуальная гонка'!$E:$E,"="&amp;B21,'Индивидуальная гонка'!$O:$O)</f>
        <v>5</v>
      </c>
      <c r="D21" s="11">
        <f>SUMIF('Командная гонка'!$E:$E,"="&amp;B21,'Командная гонка'!$O:$O)</f>
        <v>0</v>
      </c>
      <c r="E21" s="11">
        <f t="shared" si="0"/>
        <v>5</v>
      </c>
    </row>
    <row r="23" ht="15.75">
      <c r="A23" s="14" t="s">
        <v>538</v>
      </c>
    </row>
    <row r="24" ht="12.75">
      <c r="A24" s="13"/>
    </row>
    <row r="25" ht="15.75">
      <c r="A25" s="14" t="s">
        <v>539</v>
      </c>
    </row>
    <row r="41" ht="12" customHeight="1"/>
  </sheetData>
  <sheetProtection/>
  <mergeCells count="5">
    <mergeCell ref="A3:B3"/>
    <mergeCell ref="C3:E3"/>
    <mergeCell ref="A2:E2"/>
    <mergeCell ref="A1:E1"/>
    <mergeCell ref="A4:E4"/>
  </mergeCells>
  <printOptions/>
  <pageMargins left="1.1811023622047245" right="0.2362204724409449" top="0.2362204724409449" bottom="0.4724409448818898" header="0.2362204724409449" footer="0.2362204724409449"/>
  <pageSetup horizontalDpi="600" verticalDpi="600" orientation="portrait" paperSize="9" r:id="rId1"/>
  <headerFooter alignWithMargins="0">
    <oddFooter>&amp;CЭту программу разработали Л.Ю.Рябиков и А.В. Горелик.  © Все права защищены.</oddFooter>
  </headerFooter>
  <rowBreaks count="2" manualBreakCount="2">
    <brk id="37" max="255" man="1"/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22" sqref="A22"/>
    </sheetView>
  </sheetViews>
  <sheetFormatPr defaultColWidth="9.00390625" defaultRowHeight="12.75"/>
  <sheetData>
    <row r="1" spans="1:2" ht="12.75">
      <c r="A1" s="6" t="s">
        <v>200</v>
      </c>
      <c r="B1" s="6" t="s">
        <v>201</v>
      </c>
    </row>
    <row r="2" spans="1:2" ht="12.75">
      <c r="A2">
        <v>1</v>
      </c>
      <c r="B2">
        <v>55</v>
      </c>
    </row>
    <row r="3" spans="1:2" ht="12.75">
      <c r="A3">
        <v>2</v>
      </c>
      <c r="B3">
        <v>49</v>
      </c>
    </row>
    <row r="4" spans="1:2" ht="12.75">
      <c r="A4">
        <v>3</v>
      </c>
      <c r="B4">
        <v>44</v>
      </c>
    </row>
    <row r="5" spans="1:2" ht="12.75">
      <c r="A5">
        <v>4</v>
      </c>
      <c r="B5">
        <v>39</v>
      </c>
    </row>
    <row r="6" spans="1:2" ht="12.75">
      <c r="A6">
        <v>5</v>
      </c>
      <c r="B6">
        <v>35</v>
      </c>
    </row>
    <row r="7" spans="1:2" ht="12.75">
      <c r="A7">
        <v>6</v>
      </c>
      <c r="B7">
        <v>31</v>
      </c>
    </row>
    <row r="8" spans="1:2" ht="12.75">
      <c r="A8">
        <v>7</v>
      </c>
      <c r="B8">
        <v>27</v>
      </c>
    </row>
    <row r="9" spans="1:2" ht="12.75">
      <c r="A9">
        <v>8</v>
      </c>
      <c r="B9">
        <v>24</v>
      </c>
    </row>
    <row r="10" spans="1:2" ht="12.75">
      <c r="A10">
        <v>9</v>
      </c>
      <c r="B10">
        <v>21</v>
      </c>
    </row>
    <row r="11" spans="1:2" ht="12.75">
      <c r="A11">
        <v>10</v>
      </c>
      <c r="B11">
        <v>18</v>
      </c>
    </row>
    <row r="12" spans="1:2" ht="12.75">
      <c r="A12">
        <v>11</v>
      </c>
      <c r="B12">
        <v>15</v>
      </c>
    </row>
    <row r="13" spans="1:2" ht="12.75">
      <c r="A13">
        <v>12</v>
      </c>
      <c r="B13">
        <v>13</v>
      </c>
    </row>
    <row r="14" spans="1:2" ht="12.75">
      <c r="A14">
        <v>13</v>
      </c>
      <c r="B14">
        <v>11</v>
      </c>
    </row>
    <row r="15" spans="1:2" ht="12.75">
      <c r="A15">
        <v>14</v>
      </c>
      <c r="B15">
        <v>9</v>
      </c>
    </row>
    <row r="16" spans="1:2" ht="12.75">
      <c r="A16">
        <v>15</v>
      </c>
      <c r="B16">
        <v>7</v>
      </c>
    </row>
    <row r="17" spans="1:2" ht="12.75">
      <c r="A17">
        <v>16</v>
      </c>
      <c r="B17">
        <v>5</v>
      </c>
    </row>
    <row r="18" spans="1:2" ht="12.75">
      <c r="A18">
        <v>17</v>
      </c>
      <c r="B18">
        <v>4</v>
      </c>
    </row>
    <row r="19" spans="1:2" ht="12.75">
      <c r="A19">
        <v>18</v>
      </c>
      <c r="B19">
        <v>3</v>
      </c>
    </row>
    <row r="20" spans="1:2" ht="12.75">
      <c r="A20">
        <v>19</v>
      </c>
      <c r="B20">
        <v>2</v>
      </c>
    </row>
    <row r="21" spans="1:2" ht="12.75">
      <c r="A21">
        <v>20</v>
      </c>
      <c r="B21">
        <v>1</v>
      </c>
    </row>
    <row r="22" ht="12.75">
      <c r="B2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Someone</dc:creator>
  <cp:keywords/>
  <dc:description/>
  <cp:lastModifiedBy>Настя</cp:lastModifiedBy>
  <cp:lastPrinted>2011-08-06T16:17:18Z</cp:lastPrinted>
  <dcterms:created xsi:type="dcterms:W3CDTF">2011-08-04T07:46:38Z</dcterms:created>
  <dcterms:modified xsi:type="dcterms:W3CDTF">2011-08-07T12:05:39Z</dcterms:modified>
  <cp:category/>
  <cp:version/>
  <cp:contentType/>
  <cp:contentStatus/>
</cp:coreProperties>
</file>